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DBA" lockStructure="1"/>
  <bookViews>
    <workbookView xWindow="-45" yWindow="420" windowWidth="18945" windowHeight="8670" activeTab="1"/>
  </bookViews>
  <sheets>
    <sheet name="I periood" sheetId="7" r:id="rId1"/>
    <sheet name="II periood" sheetId="6" r:id="rId2"/>
    <sheet name="III periood" sheetId="5" r:id="rId3"/>
    <sheet name="IV periood" sheetId="4" r:id="rId4"/>
  </sheets>
  <calcPr calcId="145621"/>
</workbook>
</file>

<file path=xl/calcChain.xml><?xml version="1.0" encoding="utf-8"?>
<calcChain xmlns="http://schemas.openxmlformats.org/spreadsheetml/2006/main">
  <c r="M15" i="7" l="1"/>
  <c r="M24" i="7"/>
  <c r="K24" i="7"/>
  <c r="L24" i="7" s="1"/>
  <c r="O24" i="7" s="1"/>
  <c r="G24" i="7"/>
  <c r="M23" i="7"/>
  <c r="K23" i="7"/>
  <c r="L23" i="7" s="1"/>
  <c r="O23" i="7" s="1"/>
  <c r="G23" i="7"/>
  <c r="M22" i="7"/>
  <c r="K22" i="7"/>
  <c r="L22" i="7" s="1"/>
  <c r="O22" i="7" s="1"/>
  <c r="G22" i="7"/>
  <c r="M21" i="7"/>
  <c r="K21" i="7"/>
  <c r="L21" i="7" s="1"/>
  <c r="O21" i="7" s="1"/>
  <c r="G21" i="7"/>
  <c r="M20" i="7"/>
  <c r="K20" i="7"/>
  <c r="L20" i="7" s="1"/>
  <c r="O20" i="7" s="1"/>
  <c r="G20" i="7"/>
  <c r="M19" i="7"/>
  <c r="K19" i="7"/>
  <c r="L19" i="7" s="1"/>
  <c r="O19" i="7" s="1"/>
  <c r="G19" i="7"/>
  <c r="M18" i="7"/>
  <c r="K18" i="7"/>
  <c r="L18" i="7" s="1"/>
  <c r="O18" i="7" s="1"/>
  <c r="G18" i="7"/>
  <c r="M17" i="7"/>
  <c r="K17" i="7"/>
  <c r="L17" i="7" s="1"/>
  <c r="O17" i="7" s="1"/>
  <c r="G17" i="7"/>
  <c r="M16" i="7"/>
  <c r="K16" i="7"/>
  <c r="L16" i="7" s="1"/>
  <c r="O16" i="7" s="1"/>
  <c r="G16" i="7"/>
  <c r="K15" i="7"/>
  <c r="L15" i="7" s="1"/>
  <c r="G15" i="7"/>
  <c r="M14" i="7"/>
  <c r="K14" i="7"/>
  <c r="L14" i="7" s="1"/>
  <c r="O14" i="7" s="1"/>
  <c r="G14" i="7"/>
  <c r="M13" i="7"/>
  <c r="K13" i="7"/>
  <c r="L13" i="7" s="1"/>
  <c r="O13" i="7" s="1"/>
  <c r="G13" i="7"/>
  <c r="M12" i="7"/>
  <c r="K12" i="7"/>
  <c r="L12" i="7" s="1"/>
  <c r="O12" i="7" s="1"/>
  <c r="G12" i="7"/>
  <c r="M11" i="7"/>
  <c r="K11" i="7"/>
  <c r="L11" i="7" s="1"/>
  <c r="O11" i="7" s="1"/>
  <c r="G11" i="7"/>
  <c r="M24" i="6"/>
  <c r="K24" i="6"/>
  <c r="L24" i="6" s="1"/>
  <c r="O24" i="6" s="1"/>
  <c r="G24" i="6"/>
  <c r="M23" i="6"/>
  <c r="L23" i="6"/>
  <c r="O23" i="6" s="1"/>
  <c r="K23" i="6"/>
  <c r="G23" i="6"/>
  <c r="M22" i="6"/>
  <c r="K22" i="6"/>
  <c r="L22" i="6" s="1"/>
  <c r="O22" i="6" s="1"/>
  <c r="G22" i="6"/>
  <c r="M21" i="6"/>
  <c r="L21" i="6"/>
  <c r="O21" i="6" s="1"/>
  <c r="K21" i="6"/>
  <c r="G21" i="6"/>
  <c r="M20" i="6"/>
  <c r="K20" i="6"/>
  <c r="L20" i="6" s="1"/>
  <c r="O20" i="6" s="1"/>
  <c r="G20" i="6"/>
  <c r="M19" i="6"/>
  <c r="L19" i="6"/>
  <c r="O19" i="6" s="1"/>
  <c r="K19" i="6"/>
  <c r="G19" i="6"/>
  <c r="M18" i="6"/>
  <c r="K18" i="6"/>
  <c r="L18" i="6" s="1"/>
  <c r="O18" i="6" s="1"/>
  <c r="G18" i="6"/>
  <c r="M17" i="6"/>
  <c r="L17" i="6"/>
  <c r="O17" i="6" s="1"/>
  <c r="K17" i="6"/>
  <c r="G17" i="6"/>
  <c r="M16" i="6"/>
  <c r="K16" i="6"/>
  <c r="L16" i="6" s="1"/>
  <c r="O16" i="6" s="1"/>
  <c r="G16" i="6"/>
  <c r="M15" i="6"/>
  <c r="L15" i="6"/>
  <c r="O15" i="6" s="1"/>
  <c r="K15" i="6"/>
  <c r="G15" i="6"/>
  <c r="M14" i="6"/>
  <c r="K14" i="6"/>
  <c r="L14" i="6" s="1"/>
  <c r="O14" i="6" s="1"/>
  <c r="G14" i="6"/>
  <c r="M13" i="6"/>
  <c r="L13" i="6"/>
  <c r="O13" i="6" s="1"/>
  <c r="K13" i="6"/>
  <c r="G13" i="6"/>
  <c r="M12" i="6"/>
  <c r="K12" i="6"/>
  <c r="L12" i="6" s="1"/>
  <c r="O12" i="6" s="1"/>
  <c r="G12" i="6"/>
  <c r="M11" i="6"/>
  <c r="L11" i="6"/>
  <c r="O11" i="6" s="1"/>
  <c r="K11" i="6"/>
  <c r="G11" i="6"/>
  <c r="M24" i="5"/>
  <c r="K24" i="5"/>
  <c r="L24" i="5" s="1"/>
  <c r="O24" i="5" s="1"/>
  <c r="G24" i="5"/>
  <c r="M23" i="5"/>
  <c r="L23" i="5"/>
  <c r="O23" i="5" s="1"/>
  <c r="K23" i="5"/>
  <c r="G23" i="5"/>
  <c r="M22" i="5"/>
  <c r="K22" i="5"/>
  <c r="L22" i="5" s="1"/>
  <c r="O22" i="5" s="1"/>
  <c r="G22" i="5"/>
  <c r="M21" i="5"/>
  <c r="L21" i="5"/>
  <c r="O21" i="5" s="1"/>
  <c r="K21" i="5"/>
  <c r="G21" i="5"/>
  <c r="M20" i="5"/>
  <c r="K20" i="5"/>
  <c r="L20" i="5" s="1"/>
  <c r="O20" i="5" s="1"/>
  <c r="G20" i="5"/>
  <c r="M19" i="5"/>
  <c r="L19" i="5"/>
  <c r="O19" i="5" s="1"/>
  <c r="K19" i="5"/>
  <c r="G19" i="5"/>
  <c r="M18" i="5"/>
  <c r="K18" i="5"/>
  <c r="L18" i="5" s="1"/>
  <c r="O18" i="5" s="1"/>
  <c r="G18" i="5"/>
  <c r="M17" i="5"/>
  <c r="L17" i="5"/>
  <c r="O17" i="5" s="1"/>
  <c r="K17" i="5"/>
  <c r="G17" i="5"/>
  <c r="M16" i="5"/>
  <c r="K16" i="5"/>
  <c r="L16" i="5" s="1"/>
  <c r="O16" i="5" s="1"/>
  <c r="G16" i="5"/>
  <c r="M15" i="5"/>
  <c r="L15" i="5"/>
  <c r="O15" i="5" s="1"/>
  <c r="K15" i="5"/>
  <c r="G15" i="5"/>
  <c r="M14" i="5"/>
  <c r="K14" i="5"/>
  <c r="L14" i="5" s="1"/>
  <c r="O14" i="5" s="1"/>
  <c r="G14" i="5"/>
  <c r="M13" i="5"/>
  <c r="L13" i="5"/>
  <c r="O13" i="5" s="1"/>
  <c r="K13" i="5"/>
  <c r="G13" i="5"/>
  <c r="M12" i="5"/>
  <c r="K12" i="5"/>
  <c r="L12" i="5" s="1"/>
  <c r="O12" i="5" s="1"/>
  <c r="G12" i="5"/>
  <c r="M11" i="5"/>
  <c r="K11" i="5"/>
  <c r="L11" i="5" s="1"/>
  <c r="G11" i="5"/>
  <c r="O15" i="7" l="1"/>
  <c r="O11" i="5"/>
  <c r="M24" i="4" l="1"/>
  <c r="K24" i="4"/>
  <c r="L24" i="4" s="1"/>
  <c r="O24" i="4" s="1"/>
  <c r="G24" i="4"/>
  <c r="M23" i="4"/>
  <c r="K23" i="4"/>
  <c r="L23" i="4" s="1"/>
  <c r="O23" i="4" s="1"/>
  <c r="G23" i="4"/>
  <c r="M22" i="4"/>
  <c r="K22" i="4"/>
  <c r="L22" i="4" s="1"/>
  <c r="O22" i="4" s="1"/>
  <c r="G22" i="4"/>
  <c r="M21" i="4"/>
  <c r="K21" i="4"/>
  <c r="L21" i="4" s="1"/>
  <c r="O21" i="4" s="1"/>
  <c r="G21" i="4"/>
  <c r="M20" i="4"/>
  <c r="K20" i="4"/>
  <c r="L20" i="4" s="1"/>
  <c r="O20" i="4" s="1"/>
  <c r="G20" i="4"/>
  <c r="M19" i="4"/>
  <c r="L19" i="4"/>
  <c r="O19" i="4" s="1"/>
  <c r="K19" i="4"/>
  <c r="G19" i="4"/>
  <c r="M18" i="4"/>
  <c r="K18" i="4"/>
  <c r="L18" i="4" s="1"/>
  <c r="O18" i="4" s="1"/>
  <c r="G18" i="4"/>
  <c r="M17" i="4"/>
  <c r="L17" i="4"/>
  <c r="O17" i="4" s="1"/>
  <c r="K17" i="4"/>
  <c r="G17" i="4"/>
  <c r="M16" i="4"/>
  <c r="K16" i="4"/>
  <c r="L16" i="4" s="1"/>
  <c r="O16" i="4" s="1"/>
  <c r="G16" i="4"/>
  <c r="M15" i="4"/>
  <c r="K15" i="4"/>
  <c r="L15" i="4" s="1"/>
  <c r="O15" i="4" s="1"/>
  <c r="G15" i="4"/>
  <c r="M14" i="4"/>
  <c r="K14" i="4"/>
  <c r="L14" i="4" s="1"/>
  <c r="O14" i="4" s="1"/>
  <c r="G14" i="4"/>
  <c r="M13" i="4"/>
  <c r="L13" i="4"/>
  <c r="O13" i="4" s="1"/>
  <c r="K13" i="4"/>
  <c r="G13" i="4"/>
  <c r="M12" i="4"/>
  <c r="K12" i="4"/>
  <c r="L12" i="4" s="1"/>
  <c r="O12" i="4" s="1"/>
  <c r="G12" i="4"/>
  <c r="M11" i="4"/>
  <c r="K11" i="4"/>
  <c r="L11" i="4" s="1"/>
  <c r="G11" i="4"/>
  <c r="O11" i="4" l="1"/>
</calcChain>
</file>

<file path=xl/comments1.xml><?xml version="1.0" encoding="utf-8"?>
<comments xmlns="http://schemas.openxmlformats.org/spreadsheetml/2006/main">
  <authors>
    <author>Karli Kütt</author>
  </authors>
  <commentList>
    <comment ref="N10" authorId="0">
      <text>
        <r>
          <rPr>
            <b/>
            <sz val="9"/>
            <color indexed="81"/>
            <rFont val="Tahoma"/>
            <charset val="1"/>
          </rPr>
          <t>Karli Kütt:</t>
        </r>
        <r>
          <rPr>
            <sz val="9"/>
            <color indexed="81"/>
            <rFont val="Tahoma"/>
            <charset val="1"/>
          </rPr>
          <t xml:space="preserve">
Täida enda arvutatud tulemsuega ainult siis, kui oled mõõtmist katkestanud.</t>
        </r>
      </text>
    </comment>
  </commentList>
</comments>
</file>

<file path=xl/comments2.xml><?xml version="1.0" encoding="utf-8"?>
<comments xmlns="http://schemas.openxmlformats.org/spreadsheetml/2006/main">
  <authors>
    <author>Karli Kütt</author>
  </authors>
  <commentList>
    <comment ref="N10" authorId="0">
      <text>
        <r>
          <rPr>
            <b/>
            <sz val="9"/>
            <color indexed="81"/>
            <rFont val="Tahoma"/>
            <charset val="1"/>
          </rPr>
          <t>Karli Kütt:</t>
        </r>
        <r>
          <rPr>
            <sz val="9"/>
            <color indexed="81"/>
            <rFont val="Tahoma"/>
            <charset val="1"/>
          </rPr>
          <t xml:space="preserve">
Täida enda arvutatud tulemsuega ainult siis, kui oled mõõtmist katkestanud.</t>
        </r>
      </text>
    </comment>
  </commentList>
</comments>
</file>

<file path=xl/comments3.xml><?xml version="1.0" encoding="utf-8"?>
<comments xmlns="http://schemas.openxmlformats.org/spreadsheetml/2006/main">
  <authors>
    <author>Karli Kütt</author>
  </authors>
  <commentList>
    <comment ref="N10" authorId="0">
      <text>
        <r>
          <rPr>
            <b/>
            <sz val="9"/>
            <color indexed="81"/>
            <rFont val="Tahoma"/>
            <charset val="1"/>
          </rPr>
          <t>Karli Kütt:</t>
        </r>
        <r>
          <rPr>
            <sz val="9"/>
            <color indexed="81"/>
            <rFont val="Tahoma"/>
            <charset val="1"/>
          </rPr>
          <t xml:space="preserve">
Täida enda arvutatud tulemsuega ainult siis, kui oled mõõtmist katkestanud.</t>
        </r>
      </text>
    </comment>
  </commentList>
</comments>
</file>

<file path=xl/comments4.xml><?xml version="1.0" encoding="utf-8"?>
<comments xmlns="http://schemas.openxmlformats.org/spreadsheetml/2006/main">
  <authors>
    <author>Karli Kütt</author>
  </authors>
  <commentList>
    <comment ref="N10" authorId="0">
      <text>
        <r>
          <rPr>
            <b/>
            <sz val="9"/>
            <color indexed="81"/>
            <rFont val="Tahoma"/>
            <charset val="1"/>
          </rPr>
          <t>Karli Kütt:</t>
        </r>
        <r>
          <rPr>
            <sz val="9"/>
            <color indexed="81"/>
            <rFont val="Tahoma"/>
            <charset val="1"/>
          </rPr>
          <t xml:space="preserve">
Täida enda arvutatud tulemsuega ainult siis, kui oled mõõtmist katkestanud.</t>
        </r>
      </text>
    </comment>
  </commentList>
</comments>
</file>

<file path=xl/sharedStrings.xml><?xml version="1.0" encoding="utf-8"?>
<sst xmlns="http://schemas.openxmlformats.org/spreadsheetml/2006/main" count="132" uniqueCount="37">
  <si>
    <t>Kool</t>
  </si>
  <si>
    <t>Komplekti tunnus</t>
  </si>
  <si>
    <t>kuupäev</t>
  </si>
  <si>
    <t>Mõõtmiskoht</t>
  </si>
  <si>
    <t>Up0 (mV)</t>
  </si>
  <si>
    <t>U0 (mV)</t>
  </si>
  <si>
    <t>Pump sisse</t>
  </si>
  <si>
    <t>fii0 (l/min)</t>
  </si>
  <si>
    <t>HH:MM</t>
  </si>
  <si>
    <t>arvutusleht</t>
  </si>
  <si>
    <t>Õhuvoolu kiirus</t>
  </si>
  <si>
    <t>fii1 (l/min)</t>
  </si>
  <si>
    <t>Pump välja</t>
  </si>
  <si>
    <t>Fotomeeter lõpp</t>
  </si>
  <si>
    <t>Fotomeeter algus</t>
  </si>
  <si>
    <t>U1 (mV)</t>
  </si>
  <si>
    <t>Up1 (mV)</t>
  </si>
  <si>
    <t>fii kesk (l/min)</t>
  </si>
  <si>
    <t>Arvutus</t>
  </si>
  <si>
    <t>BC-ketta pindaala s (cm2)</t>
  </si>
  <si>
    <t>Kalibratsioonikonstant k</t>
  </si>
  <si>
    <t>sigma</t>
  </si>
  <si>
    <t>alfa</t>
  </si>
  <si>
    <t>TULEMUS</t>
  </si>
  <si>
    <t>n (ng/m3)</t>
  </si>
  <si>
    <t>aeg (min)</t>
  </si>
  <si>
    <t>TAHMA (BLACK CARBON) MÕÕTMISANDMED</t>
  </si>
  <si>
    <t>Märkused</t>
  </si>
  <si>
    <t>Mõõteperiood 13.02-26.02.2012</t>
  </si>
  <si>
    <t>- lahtrid, mida ei tohi muuta!</t>
  </si>
  <si>
    <t>- lahtrid, mida peab ühe korra täiendama.</t>
  </si>
  <si>
    <t>Mõõteperiood 14.05-27.05.2012</t>
  </si>
  <si>
    <t>Mõõteperiood 12.11-25.11.2012</t>
  </si>
  <si>
    <t>aeg 2 (min)</t>
  </si>
  <si>
    <t>Mõõteperiood 27.08-9.09.2012</t>
  </si>
  <si>
    <t>Filtri aktiivne pindala S (cm2)</t>
  </si>
  <si>
    <t>BC-ketta pindala s (cm2)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</si>
</sst>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5]ddd\,\ d\.mm/yyyy;@"/>
    <numFmt numFmtId="165" formatCode="0.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1"/>
      <color theme="1"/>
      <name val="Cambria Math"/>
      <family val="1"/>
      <charset val="186"/>
    </font>
    <font>
      <sz val="14"/>
      <color theme="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1" fontId="0" fillId="3" borderId="0" xfId="0" applyNumberFormat="1" applyFill="1" applyProtection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Protection="1">
      <protection locked="0"/>
    </xf>
    <xf numFmtId="0" fontId="0" fillId="3" borderId="0" xfId="0" applyFill="1" applyProtection="1">
      <protection locked="0"/>
    </xf>
    <xf numFmtId="49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20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1" applyNumberFormat="1" applyFont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2" fontId="0" fillId="3" borderId="0" xfId="1" applyNumberFormat="1" applyFont="1" applyFill="1" applyProtection="1"/>
    <xf numFmtId="0" fontId="0" fillId="3" borderId="0" xfId="0" applyFill="1" applyProtection="1"/>
    <xf numFmtId="165" fontId="0" fillId="3" borderId="0" xfId="0" applyNumberFormat="1" applyFill="1" applyProtection="1"/>
    <xf numFmtId="1" fontId="0" fillId="0" borderId="0" xfId="0" applyNumberFormat="1" applyFill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ill="1" applyProtection="1"/>
    <xf numFmtId="164" fontId="0" fillId="0" borderId="0" xfId="0" applyNumberFormat="1" applyProtection="1"/>
    <xf numFmtId="0" fontId="2" fillId="0" borderId="0" xfId="0" applyFont="1" applyProtection="1"/>
    <xf numFmtId="0" fontId="4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t-EE"/>
              <a:t>Tahma kontsentratsioon mõõteperioodil I</a:t>
            </a:r>
          </a:p>
        </c:rich>
      </c:tx>
      <c:layout>
        <c:manualLayout>
          <c:xMode val="edge"/>
          <c:yMode val="edge"/>
          <c:x val="0.1886361398325947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631150242113387E-2"/>
          <c:y val="7.2073524251488608E-2"/>
          <c:w val="0.8934856185812815"/>
          <c:h val="0.6897548162565345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'I periood'!$A$11:$A$24</c:f>
              <c:numCache>
                <c:formatCode>[$-425]ddd\,\ d\.mm/yyyy;@</c:formatCode>
                <c:ptCount val="14"/>
                <c:pt idx="0">
                  <c:v>40952</c:v>
                </c:pt>
                <c:pt idx="1">
                  <c:v>40953</c:v>
                </c:pt>
                <c:pt idx="2">
                  <c:v>40954</c:v>
                </c:pt>
                <c:pt idx="3">
                  <c:v>40955</c:v>
                </c:pt>
                <c:pt idx="4">
                  <c:v>40956</c:v>
                </c:pt>
                <c:pt idx="5">
                  <c:v>40957</c:v>
                </c:pt>
                <c:pt idx="6">
                  <c:v>40958</c:v>
                </c:pt>
                <c:pt idx="7">
                  <c:v>40959</c:v>
                </c:pt>
                <c:pt idx="8">
                  <c:v>40960</c:v>
                </c:pt>
                <c:pt idx="9">
                  <c:v>40961</c:v>
                </c:pt>
                <c:pt idx="10">
                  <c:v>40962</c:v>
                </c:pt>
                <c:pt idx="11">
                  <c:v>40963</c:v>
                </c:pt>
                <c:pt idx="12">
                  <c:v>40964</c:v>
                </c:pt>
                <c:pt idx="13">
                  <c:v>40965</c:v>
                </c:pt>
              </c:numCache>
            </c:numRef>
          </c:cat>
          <c:val>
            <c:numRef>
              <c:f>'I periood'!$O$11:$O$24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53888"/>
        <c:axId val="30055808"/>
      </c:barChart>
      <c:dateAx>
        <c:axId val="3005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Kuupäev</a:t>
                </a:r>
              </a:p>
            </c:rich>
          </c:tx>
          <c:layout>
            <c:manualLayout>
              <c:xMode val="edge"/>
              <c:yMode val="edge"/>
              <c:x val="0.4776152477584597"/>
              <c:y val="0.93210242723749759"/>
            </c:manualLayout>
          </c:layout>
          <c:overlay val="0"/>
        </c:title>
        <c:numFmt formatCode="[$-425]ddd\,\ d\.mm/yyyy;@" sourceLinked="1"/>
        <c:majorTickMark val="out"/>
        <c:minorTickMark val="none"/>
        <c:tickLblPos val="nextTo"/>
        <c:crossAx val="30055808"/>
        <c:crosses val="autoZero"/>
        <c:auto val="1"/>
        <c:lblOffset val="100"/>
        <c:baseTimeUnit val="days"/>
      </c:dateAx>
      <c:valAx>
        <c:axId val="30055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t-EE"/>
                  <a:t>Tahma kontsentratsioon õhus ng/m3</a:t>
                </a:r>
              </a:p>
            </c:rich>
          </c:tx>
          <c:layout>
            <c:manualLayout>
              <c:xMode val="edge"/>
              <c:yMode val="edge"/>
              <c:x val="1.9139557333767549E-3"/>
              <c:y val="0.1637898387350299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30053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t-EE"/>
              <a:t>Tahma kontsentratsioon mõõteperioodil I</a:t>
            </a:r>
          </a:p>
        </c:rich>
      </c:tx>
      <c:layout>
        <c:manualLayout>
          <c:xMode val="edge"/>
          <c:yMode val="edge"/>
          <c:x val="0.1886361398325947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631150242113387E-2"/>
          <c:y val="7.2073524251488608E-2"/>
          <c:w val="0.8934856185812815"/>
          <c:h val="0.6897548162565345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'II periood'!$A$11:$A$24</c:f>
              <c:numCache>
                <c:formatCode>[$-425]ddd\,\ d\.mm/yyyy;@</c:formatCode>
                <c:ptCount val="14"/>
                <c:pt idx="0">
                  <c:v>41043</c:v>
                </c:pt>
                <c:pt idx="1">
                  <c:v>41044</c:v>
                </c:pt>
                <c:pt idx="2">
                  <c:v>41045</c:v>
                </c:pt>
                <c:pt idx="3">
                  <c:v>41046</c:v>
                </c:pt>
                <c:pt idx="4">
                  <c:v>41047</c:v>
                </c:pt>
                <c:pt idx="5">
                  <c:v>41048</c:v>
                </c:pt>
                <c:pt idx="6">
                  <c:v>41049</c:v>
                </c:pt>
                <c:pt idx="7">
                  <c:v>41050</c:v>
                </c:pt>
                <c:pt idx="8">
                  <c:v>41051</c:v>
                </c:pt>
                <c:pt idx="9">
                  <c:v>41052</c:v>
                </c:pt>
                <c:pt idx="10">
                  <c:v>41053</c:v>
                </c:pt>
                <c:pt idx="11">
                  <c:v>41054</c:v>
                </c:pt>
                <c:pt idx="12">
                  <c:v>41055</c:v>
                </c:pt>
                <c:pt idx="13">
                  <c:v>41056</c:v>
                </c:pt>
              </c:numCache>
            </c:numRef>
          </c:cat>
          <c:val>
            <c:numRef>
              <c:f>'II periood'!$O$11:$O$24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93728"/>
        <c:axId val="30795648"/>
      </c:barChart>
      <c:dateAx>
        <c:axId val="3079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Kuupäev</a:t>
                </a:r>
              </a:p>
            </c:rich>
          </c:tx>
          <c:layout>
            <c:manualLayout>
              <c:xMode val="edge"/>
              <c:yMode val="edge"/>
              <c:x val="0.4776152477584597"/>
              <c:y val="0.93210242723749759"/>
            </c:manualLayout>
          </c:layout>
          <c:overlay val="0"/>
        </c:title>
        <c:numFmt formatCode="[$-425]ddd\,\ d\.mm/yyyy;@" sourceLinked="1"/>
        <c:majorTickMark val="out"/>
        <c:minorTickMark val="none"/>
        <c:tickLblPos val="nextTo"/>
        <c:crossAx val="30795648"/>
        <c:crosses val="autoZero"/>
        <c:auto val="1"/>
        <c:lblOffset val="100"/>
        <c:baseTimeUnit val="days"/>
      </c:dateAx>
      <c:valAx>
        <c:axId val="30795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t-EE"/>
                  <a:t>Tahma kontsentratsioon õhus ng/m3</a:t>
                </a:r>
              </a:p>
            </c:rich>
          </c:tx>
          <c:layout>
            <c:manualLayout>
              <c:xMode val="edge"/>
              <c:yMode val="edge"/>
              <c:x val="1.9139557333767549E-3"/>
              <c:y val="0.1637898387350299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30793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t-EE"/>
              <a:t>Tahma kontsentratsioon mõõteperioodil I</a:t>
            </a:r>
          </a:p>
        </c:rich>
      </c:tx>
      <c:layout>
        <c:manualLayout>
          <c:xMode val="edge"/>
          <c:yMode val="edge"/>
          <c:x val="0.1886361398325947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631150242113387E-2"/>
          <c:y val="7.2073524251488608E-2"/>
          <c:w val="0.8934856185812815"/>
          <c:h val="0.6897548162565345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'III periood'!$A$11:$A$24</c:f>
              <c:numCache>
                <c:formatCode>[$-425]ddd\,\ d\.mm/yyyy;@</c:formatCode>
                <c:ptCount val="14"/>
                <c:pt idx="0">
                  <c:v>41148</c:v>
                </c:pt>
                <c:pt idx="1">
                  <c:v>41149</c:v>
                </c:pt>
                <c:pt idx="2">
                  <c:v>41150</c:v>
                </c:pt>
                <c:pt idx="3">
                  <c:v>41151</c:v>
                </c:pt>
                <c:pt idx="4">
                  <c:v>41152</c:v>
                </c:pt>
                <c:pt idx="5">
                  <c:v>41153</c:v>
                </c:pt>
                <c:pt idx="6">
                  <c:v>41154</c:v>
                </c:pt>
                <c:pt idx="7">
                  <c:v>41155</c:v>
                </c:pt>
                <c:pt idx="8">
                  <c:v>41156</c:v>
                </c:pt>
                <c:pt idx="9">
                  <c:v>41157</c:v>
                </c:pt>
                <c:pt idx="10">
                  <c:v>41158</c:v>
                </c:pt>
                <c:pt idx="11">
                  <c:v>41159</c:v>
                </c:pt>
                <c:pt idx="12">
                  <c:v>41160</c:v>
                </c:pt>
                <c:pt idx="13">
                  <c:v>41161</c:v>
                </c:pt>
              </c:numCache>
            </c:numRef>
          </c:cat>
          <c:val>
            <c:numRef>
              <c:f>'III periood'!$O$11:$O$24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49280"/>
        <c:axId val="31461760"/>
      </c:barChart>
      <c:dateAx>
        <c:axId val="3084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Kuupäev</a:t>
                </a:r>
              </a:p>
            </c:rich>
          </c:tx>
          <c:layout>
            <c:manualLayout>
              <c:xMode val="edge"/>
              <c:yMode val="edge"/>
              <c:x val="0.4776152477584597"/>
              <c:y val="0.93210242723749759"/>
            </c:manualLayout>
          </c:layout>
          <c:overlay val="0"/>
        </c:title>
        <c:numFmt formatCode="[$-425]ddd\,\ d\.mm/yyyy;@" sourceLinked="1"/>
        <c:majorTickMark val="out"/>
        <c:minorTickMark val="none"/>
        <c:tickLblPos val="nextTo"/>
        <c:crossAx val="31461760"/>
        <c:crosses val="autoZero"/>
        <c:auto val="1"/>
        <c:lblOffset val="100"/>
        <c:baseTimeUnit val="days"/>
      </c:dateAx>
      <c:valAx>
        <c:axId val="31461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t-EE"/>
                  <a:t>Tahma kontsentratsioon õhus ng/m3</a:t>
                </a:r>
              </a:p>
            </c:rich>
          </c:tx>
          <c:layout>
            <c:manualLayout>
              <c:xMode val="edge"/>
              <c:yMode val="edge"/>
              <c:x val="1.9139557333767549E-3"/>
              <c:y val="0.1637898387350299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3084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t-EE"/>
              <a:t>Tahma kontsentratsioon mõõteperioodil I</a:t>
            </a:r>
          </a:p>
        </c:rich>
      </c:tx>
      <c:layout>
        <c:manualLayout>
          <c:xMode val="edge"/>
          <c:yMode val="edge"/>
          <c:x val="0.1886361398325947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631150242113387E-2"/>
          <c:y val="7.2073524251488608E-2"/>
          <c:w val="0.8934856185812815"/>
          <c:h val="0.6897548162565345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'IV periood'!$A$11:$A$24</c:f>
              <c:numCache>
                <c:formatCode>[$-425]ddd\,\ d\.mm/yyyy;@</c:formatCode>
                <c:ptCount val="14"/>
                <c:pt idx="0">
                  <c:v>41225</c:v>
                </c:pt>
                <c:pt idx="1">
                  <c:v>41226</c:v>
                </c:pt>
                <c:pt idx="2">
                  <c:v>41227</c:v>
                </c:pt>
                <c:pt idx="3">
                  <c:v>41228</c:v>
                </c:pt>
                <c:pt idx="4">
                  <c:v>41229</c:v>
                </c:pt>
                <c:pt idx="5">
                  <c:v>41230</c:v>
                </c:pt>
                <c:pt idx="6">
                  <c:v>41231</c:v>
                </c:pt>
                <c:pt idx="7">
                  <c:v>41232</c:v>
                </c:pt>
                <c:pt idx="8">
                  <c:v>41233</c:v>
                </c:pt>
                <c:pt idx="9">
                  <c:v>41234</c:v>
                </c:pt>
                <c:pt idx="10">
                  <c:v>41235</c:v>
                </c:pt>
                <c:pt idx="11">
                  <c:v>41236</c:v>
                </c:pt>
                <c:pt idx="12">
                  <c:v>41237</c:v>
                </c:pt>
                <c:pt idx="13">
                  <c:v>41238</c:v>
                </c:pt>
              </c:numCache>
            </c:numRef>
          </c:cat>
          <c:val>
            <c:numRef>
              <c:f>'IV periood'!$O$11:$O$24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91904"/>
        <c:axId val="57293824"/>
      </c:barChart>
      <c:dateAx>
        <c:axId val="5729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Kuupäev</a:t>
                </a:r>
              </a:p>
            </c:rich>
          </c:tx>
          <c:layout>
            <c:manualLayout>
              <c:xMode val="edge"/>
              <c:yMode val="edge"/>
              <c:x val="0.4776152477584597"/>
              <c:y val="0.93210242723749759"/>
            </c:manualLayout>
          </c:layout>
          <c:overlay val="0"/>
        </c:title>
        <c:numFmt formatCode="[$-425]ddd\,\ d\.mm/yyyy;@" sourceLinked="1"/>
        <c:majorTickMark val="out"/>
        <c:minorTickMark val="none"/>
        <c:tickLblPos val="nextTo"/>
        <c:crossAx val="57293824"/>
        <c:crosses val="autoZero"/>
        <c:auto val="1"/>
        <c:lblOffset val="100"/>
        <c:baseTimeUnit val="days"/>
      </c:dateAx>
      <c:valAx>
        <c:axId val="57293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t-EE"/>
                  <a:t>Tahma kontsentratsioon õhus ng/m3</a:t>
                </a:r>
              </a:p>
            </c:rich>
          </c:tx>
          <c:layout>
            <c:manualLayout>
              <c:xMode val="edge"/>
              <c:yMode val="edge"/>
              <c:x val="1.9139557333767549E-3"/>
              <c:y val="0.1637898387350299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57291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25</xdr:row>
      <xdr:rowOff>61911</xdr:rowOff>
    </xdr:from>
    <xdr:to>
      <xdr:col>11</xdr:col>
      <xdr:colOff>28574</xdr:colOff>
      <xdr:row>47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25</xdr:row>
      <xdr:rowOff>61911</xdr:rowOff>
    </xdr:from>
    <xdr:to>
      <xdr:col>11</xdr:col>
      <xdr:colOff>28574</xdr:colOff>
      <xdr:row>47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25</xdr:row>
      <xdr:rowOff>61911</xdr:rowOff>
    </xdr:from>
    <xdr:to>
      <xdr:col>11</xdr:col>
      <xdr:colOff>28574</xdr:colOff>
      <xdr:row>47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25</xdr:row>
      <xdr:rowOff>61911</xdr:rowOff>
    </xdr:from>
    <xdr:to>
      <xdr:col>11</xdr:col>
      <xdr:colOff>28574</xdr:colOff>
      <xdr:row>47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topLeftCell="A13" workbookViewId="0">
      <selection activeCell="B14" sqref="B14"/>
    </sheetView>
  </sheetViews>
  <sheetFormatPr defaultRowHeight="15" x14ac:dyDescent="0.25"/>
  <cols>
    <col min="1" max="1" width="12.85546875" style="3" customWidth="1"/>
    <col min="2" max="3" width="9.140625" style="3"/>
    <col min="4" max="4" width="11" style="3" bestFit="1" customWidth="1"/>
    <col min="5" max="5" width="10.140625" style="3" customWidth="1"/>
    <col min="6" max="6" width="10.5703125" style="3" bestFit="1" customWidth="1"/>
    <col min="7" max="7" width="14.140625" style="3" bestFit="1" customWidth="1"/>
    <col min="8" max="8" width="11.28515625" style="3" bestFit="1" customWidth="1"/>
    <col min="9" max="10" width="9.140625" style="3"/>
    <col min="11" max="11" width="9.140625" style="4"/>
    <col min="12" max="12" width="9.140625" style="3"/>
    <col min="13" max="13" width="9.42578125" style="3" bestFit="1" customWidth="1"/>
    <col min="14" max="14" width="10.85546875" style="3" bestFit="1" customWidth="1"/>
    <col min="15" max="16384" width="9.140625" style="3"/>
  </cols>
  <sheetData>
    <row r="1" spans="1:16" ht="21" x14ac:dyDescent="0.35">
      <c r="A1" s="22" t="s">
        <v>26</v>
      </c>
    </row>
    <row r="2" spans="1:16" ht="18.75" x14ac:dyDescent="0.3">
      <c r="A2" s="23" t="s">
        <v>28</v>
      </c>
    </row>
    <row r="3" spans="1:16" x14ac:dyDescent="0.25">
      <c r="A3" s="18" t="s">
        <v>9</v>
      </c>
      <c r="I3" s="6"/>
      <c r="J3" s="7" t="s">
        <v>29</v>
      </c>
    </row>
    <row r="4" spans="1:16" x14ac:dyDescent="0.25">
      <c r="I4" s="8"/>
      <c r="J4" s="7" t="s">
        <v>30</v>
      </c>
    </row>
    <row r="5" spans="1:16" x14ac:dyDescent="0.25">
      <c r="A5" s="25" t="s">
        <v>1</v>
      </c>
      <c r="B5" s="25"/>
      <c r="C5" s="26"/>
      <c r="D5" s="26"/>
    </row>
    <row r="6" spans="1:16" x14ac:dyDescent="0.25">
      <c r="A6" s="27" t="s">
        <v>0</v>
      </c>
      <c r="B6" s="27"/>
      <c r="C6" s="28"/>
      <c r="D6" s="28"/>
      <c r="E6" s="28"/>
      <c r="H6" s="27" t="s">
        <v>35</v>
      </c>
      <c r="I6" s="27"/>
      <c r="J6" s="27"/>
      <c r="K6" s="15">
        <v>0.76980000000000004</v>
      </c>
    </row>
    <row r="7" spans="1:16" x14ac:dyDescent="0.25">
      <c r="A7" s="25" t="s">
        <v>3</v>
      </c>
      <c r="B7" s="25"/>
      <c r="C7" s="28"/>
      <c r="D7" s="28"/>
      <c r="E7" s="28"/>
      <c r="H7" s="27" t="s">
        <v>20</v>
      </c>
      <c r="I7" s="27"/>
      <c r="J7" s="27"/>
      <c r="K7" s="8"/>
    </row>
    <row r="8" spans="1:16" x14ac:dyDescent="0.25">
      <c r="B8" s="4"/>
    </row>
    <row r="9" spans="1:16" x14ac:dyDescent="0.25">
      <c r="A9" s="18"/>
      <c r="B9" s="24" t="s">
        <v>14</v>
      </c>
      <c r="C9" s="24"/>
      <c r="D9" s="18" t="s">
        <v>6</v>
      </c>
      <c r="E9" s="24" t="s">
        <v>10</v>
      </c>
      <c r="F9" s="24"/>
      <c r="G9" s="24"/>
      <c r="H9" s="18" t="s">
        <v>12</v>
      </c>
      <c r="I9" s="18" t="s">
        <v>13</v>
      </c>
      <c r="J9" s="18"/>
      <c r="K9" s="24" t="s">
        <v>18</v>
      </c>
      <c r="L9" s="24"/>
      <c r="M9" s="24"/>
      <c r="N9" s="19"/>
      <c r="O9" s="18" t="s">
        <v>23</v>
      </c>
      <c r="P9" s="18" t="s">
        <v>27</v>
      </c>
    </row>
    <row r="10" spans="1:16" x14ac:dyDescent="0.25">
      <c r="A10" s="18" t="s">
        <v>2</v>
      </c>
      <c r="B10" s="18" t="s">
        <v>4</v>
      </c>
      <c r="C10" s="18" t="s">
        <v>5</v>
      </c>
      <c r="D10" s="18" t="s">
        <v>8</v>
      </c>
      <c r="E10" s="18" t="s">
        <v>7</v>
      </c>
      <c r="F10" s="18" t="s">
        <v>11</v>
      </c>
      <c r="G10" s="18" t="s">
        <v>17</v>
      </c>
      <c r="H10" s="18" t="s">
        <v>8</v>
      </c>
      <c r="I10" s="18" t="s">
        <v>15</v>
      </c>
      <c r="J10" s="18" t="s">
        <v>16</v>
      </c>
      <c r="K10" s="20" t="s">
        <v>22</v>
      </c>
      <c r="L10" s="20" t="s">
        <v>21</v>
      </c>
      <c r="M10" s="20" t="s">
        <v>25</v>
      </c>
      <c r="N10" s="20" t="s">
        <v>33</v>
      </c>
      <c r="O10" s="20" t="s">
        <v>24</v>
      </c>
      <c r="P10" s="20"/>
    </row>
    <row r="11" spans="1:16" x14ac:dyDescent="0.25">
      <c r="A11" s="21">
        <v>40952</v>
      </c>
      <c r="D11" s="9"/>
      <c r="E11" s="10"/>
      <c r="F11" s="11"/>
      <c r="G11" s="14">
        <f>IF(E11-F11=0,E11,(E11-F11)/LN(E11/F11))</f>
        <v>0</v>
      </c>
      <c r="H11" s="9"/>
      <c r="K11" s="15" t="e">
        <f>IF(B11&amp;J11=0,100*LN(C11/I11),100*LN((C11-B11)/(I11-J11)))</f>
        <v>#DIV/0!</v>
      </c>
      <c r="L11" s="15" t="e">
        <f t="shared" ref="L11:L24" si="0">$K$7*K11</f>
        <v>#DIV/0!</v>
      </c>
      <c r="M11" s="1">
        <f>IF(HOUR(H11)=HOUR(D11),IF(MINUTE(D11)&gt;MINUTE(H11),(24*60)-((MINUTE(D11))-MINUTE(H11)),MINUTE(H11)-MINUTE(D11)),IF(HOUR(H11)&gt;HOUR(D11),(HOUR(H11-D11))*60+(MINUTE(H11-D11)),(23-HOUR(D11))*60+HOUR(H11)*60+(60-MINUTE(D11))+MINUTE(H11)))</f>
        <v>0</v>
      </c>
      <c r="N11" s="17"/>
      <c r="O11" s="16" t="e">
        <f>IF(ISBLANK(N11), L11*$K$6*1000/(G11*M11),L11*$K$6*1000/(G11*N11))</f>
        <v>#DIV/0!</v>
      </c>
      <c r="P11" s="9"/>
    </row>
    <row r="12" spans="1:16" x14ac:dyDescent="0.25">
      <c r="A12" s="21">
        <v>40953</v>
      </c>
      <c r="D12" s="9"/>
      <c r="E12" s="10"/>
      <c r="F12" s="11"/>
      <c r="G12" s="14">
        <f t="shared" ref="G12:G24" si="1">IF(E12-F12=0,E12,(E12-F12)/LN(E12/F12))</f>
        <v>0</v>
      </c>
      <c r="H12" s="9"/>
      <c r="K12" s="15" t="e">
        <f t="shared" ref="K12:K24" si="2">IF(B12&amp;J12=0,100*LN(C12/I12),100*LN((C12-B12)/(I12-J12)))</f>
        <v>#DIV/0!</v>
      </c>
      <c r="L12" s="15" t="e">
        <f t="shared" si="0"/>
        <v>#DIV/0!</v>
      </c>
      <c r="M12" s="1">
        <f>IF(HOUR(H12)=HOUR(D12),IF(MINUTE(D12)&gt;MINUTE(H12),(24*60)-((MINUTE(D12))-MINUTE(H12)),MINUTE(H12)-MINUTE(D12)),IF(HOUR(H12)&gt;HOUR(D12),(HOUR(H12-D12))*60+(MINUTE(H12-D12)),(23-HOUR(D12))*60+HOUR(H12)*60+(60-MINUTE(D12))+MINUTE(H12)))</f>
        <v>0</v>
      </c>
      <c r="N12" s="17"/>
      <c r="O12" s="16" t="e">
        <f t="shared" ref="O12:O24" si="3">IF(ISBLANK(N12), L12*$K$6*1000/(G12*M12),L12*$K$6*1000/(G12*N12))</f>
        <v>#DIV/0!</v>
      </c>
      <c r="P12" s="9"/>
    </row>
    <row r="13" spans="1:16" x14ac:dyDescent="0.25">
      <c r="A13" s="21">
        <v>40954</v>
      </c>
      <c r="D13" s="9"/>
      <c r="E13" s="10"/>
      <c r="F13" s="11"/>
      <c r="G13" s="14">
        <f t="shared" si="1"/>
        <v>0</v>
      </c>
      <c r="H13" s="9"/>
      <c r="K13" s="15" t="e">
        <f t="shared" si="2"/>
        <v>#DIV/0!</v>
      </c>
      <c r="L13" s="15" t="e">
        <f t="shared" si="0"/>
        <v>#DIV/0!</v>
      </c>
      <c r="M13" s="1">
        <f t="shared" ref="M13:M24" si="4">IF(HOUR(H13)=HOUR(D13),IF(MINUTE(D13)&gt;MINUTE(H13),(24*60)-((MINUTE(D13))-MINUTE(H13)),MINUTE(H13)-MINUTE(D13)),IF(HOUR(H13)&gt;HOUR(D13),(HOUR(H13-D13))*60+(MINUTE(H13-D13)),(23-HOUR(D13))*60+HOUR(H13)*60+(60-MINUTE(D13))+MINUTE(H13)))</f>
        <v>0</v>
      </c>
      <c r="N13" s="17"/>
      <c r="O13" s="16" t="e">
        <f t="shared" si="3"/>
        <v>#DIV/0!</v>
      </c>
    </row>
    <row r="14" spans="1:16" x14ac:dyDescent="0.25">
      <c r="A14" s="21">
        <v>40955</v>
      </c>
      <c r="D14" s="9"/>
      <c r="E14" s="10"/>
      <c r="F14" s="11"/>
      <c r="G14" s="14">
        <f t="shared" si="1"/>
        <v>0</v>
      </c>
      <c r="H14" s="9"/>
      <c r="K14" s="15" t="e">
        <f t="shared" si="2"/>
        <v>#DIV/0!</v>
      </c>
      <c r="L14" s="15" t="e">
        <f t="shared" si="0"/>
        <v>#DIV/0!</v>
      </c>
      <c r="M14" s="1">
        <f t="shared" si="4"/>
        <v>0</v>
      </c>
      <c r="N14" s="17"/>
      <c r="O14" s="16" t="e">
        <f t="shared" si="3"/>
        <v>#DIV/0!</v>
      </c>
    </row>
    <row r="15" spans="1:16" x14ac:dyDescent="0.25">
      <c r="A15" s="21">
        <v>40956</v>
      </c>
      <c r="D15" s="9"/>
      <c r="E15" s="10"/>
      <c r="F15" s="11"/>
      <c r="G15" s="14">
        <f t="shared" si="1"/>
        <v>0</v>
      </c>
      <c r="H15" s="9"/>
      <c r="K15" s="15" t="e">
        <f t="shared" si="2"/>
        <v>#DIV/0!</v>
      </c>
      <c r="L15" s="15" t="e">
        <f t="shared" si="0"/>
        <v>#DIV/0!</v>
      </c>
      <c r="M15" s="1">
        <f t="shared" si="4"/>
        <v>0</v>
      </c>
      <c r="N15" s="17"/>
      <c r="O15" s="16" t="e">
        <f t="shared" si="3"/>
        <v>#DIV/0!</v>
      </c>
    </row>
    <row r="16" spans="1:16" x14ac:dyDescent="0.25">
      <c r="A16" s="21">
        <v>40957</v>
      </c>
      <c r="D16" s="9"/>
      <c r="E16" s="10"/>
      <c r="F16" s="11"/>
      <c r="G16" s="14">
        <f t="shared" si="1"/>
        <v>0</v>
      </c>
      <c r="H16" s="9"/>
      <c r="K16" s="15" t="e">
        <f t="shared" si="2"/>
        <v>#DIV/0!</v>
      </c>
      <c r="L16" s="15" t="e">
        <f t="shared" si="0"/>
        <v>#DIV/0!</v>
      </c>
      <c r="M16" s="1">
        <f t="shared" si="4"/>
        <v>0</v>
      </c>
      <c r="N16" s="17"/>
      <c r="O16" s="16" t="e">
        <f t="shared" si="3"/>
        <v>#DIV/0!</v>
      </c>
    </row>
    <row r="17" spans="1:15" x14ac:dyDescent="0.25">
      <c r="A17" s="21">
        <v>40958</v>
      </c>
      <c r="D17" s="9"/>
      <c r="E17" s="10"/>
      <c r="F17" s="11"/>
      <c r="G17" s="14">
        <f t="shared" si="1"/>
        <v>0</v>
      </c>
      <c r="H17" s="9"/>
      <c r="K17" s="15" t="e">
        <f t="shared" si="2"/>
        <v>#DIV/0!</v>
      </c>
      <c r="L17" s="15" t="e">
        <f t="shared" si="0"/>
        <v>#DIV/0!</v>
      </c>
      <c r="M17" s="1">
        <f t="shared" si="4"/>
        <v>0</v>
      </c>
      <c r="N17" s="17"/>
      <c r="O17" s="16" t="e">
        <f t="shared" si="3"/>
        <v>#DIV/0!</v>
      </c>
    </row>
    <row r="18" spans="1:15" x14ac:dyDescent="0.25">
      <c r="A18" s="21">
        <v>40959</v>
      </c>
      <c r="D18" s="9"/>
      <c r="E18" s="10"/>
      <c r="F18" s="11"/>
      <c r="G18" s="14">
        <f t="shared" si="1"/>
        <v>0</v>
      </c>
      <c r="H18" s="9"/>
      <c r="K18" s="15" t="e">
        <f t="shared" si="2"/>
        <v>#DIV/0!</v>
      </c>
      <c r="L18" s="15" t="e">
        <f t="shared" si="0"/>
        <v>#DIV/0!</v>
      </c>
      <c r="M18" s="1">
        <f t="shared" si="4"/>
        <v>0</v>
      </c>
      <c r="N18" s="17"/>
      <c r="O18" s="16" t="e">
        <f t="shared" si="3"/>
        <v>#DIV/0!</v>
      </c>
    </row>
    <row r="19" spans="1:15" x14ac:dyDescent="0.25">
      <c r="A19" s="21">
        <v>40960</v>
      </c>
      <c r="D19" s="9"/>
      <c r="E19" s="10"/>
      <c r="F19" s="11"/>
      <c r="G19" s="14">
        <f t="shared" si="1"/>
        <v>0</v>
      </c>
      <c r="H19" s="9"/>
      <c r="K19" s="15" t="e">
        <f t="shared" si="2"/>
        <v>#DIV/0!</v>
      </c>
      <c r="L19" s="15" t="e">
        <f t="shared" si="0"/>
        <v>#DIV/0!</v>
      </c>
      <c r="M19" s="1">
        <f t="shared" si="4"/>
        <v>0</v>
      </c>
      <c r="N19" s="17"/>
      <c r="O19" s="16" t="e">
        <f t="shared" si="3"/>
        <v>#DIV/0!</v>
      </c>
    </row>
    <row r="20" spans="1:15" x14ac:dyDescent="0.25">
      <c r="A20" s="21">
        <v>40961</v>
      </c>
      <c r="D20" s="9"/>
      <c r="E20" s="10"/>
      <c r="F20" s="11"/>
      <c r="G20" s="14">
        <f t="shared" si="1"/>
        <v>0</v>
      </c>
      <c r="H20" s="9"/>
      <c r="K20" s="15" t="e">
        <f t="shared" si="2"/>
        <v>#DIV/0!</v>
      </c>
      <c r="L20" s="15" t="e">
        <f t="shared" si="0"/>
        <v>#DIV/0!</v>
      </c>
      <c r="M20" s="1">
        <f t="shared" si="4"/>
        <v>0</v>
      </c>
      <c r="N20" s="17"/>
      <c r="O20" s="16" t="e">
        <f t="shared" si="3"/>
        <v>#DIV/0!</v>
      </c>
    </row>
    <row r="21" spans="1:15" x14ac:dyDescent="0.25">
      <c r="A21" s="21">
        <v>40962</v>
      </c>
      <c r="D21" s="9"/>
      <c r="E21" s="10"/>
      <c r="F21" s="11"/>
      <c r="G21" s="14">
        <f t="shared" si="1"/>
        <v>0</v>
      </c>
      <c r="H21" s="9"/>
      <c r="K21" s="15" t="e">
        <f t="shared" si="2"/>
        <v>#DIV/0!</v>
      </c>
      <c r="L21" s="15" t="e">
        <f t="shared" si="0"/>
        <v>#DIV/0!</v>
      </c>
      <c r="M21" s="1">
        <f t="shared" si="4"/>
        <v>0</v>
      </c>
      <c r="N21" s="17"/>
      <c r="O21" s="16" t="e">
        <f t="shared" si="3"/>
        <v>#DIV/0!</v>
      </c>
    </row>
    <row r="22" spans="1:15" x14ac:dyDescent="0.25">
      <c r="A22" s="21">
        <v>40963</v>
      </c>
      <c r="D22" s="9"/>
      <c r="E22" s="10"/>
      <c r="F22" s="11"/>
      <c r="G22" s="14">
        <f t="shared" si="1"/>
        <v>0</v>
      </c>
      <c r="H22" s="9"/>
      <c r="K22" s="15" t="e">
        <f t="shared" si="2"/>
        <v>#DIV/0!</v>
      </c>
      <c r="L22" s="15" t="e">
        <f t="shared" si="0"/>
        <v>#DIV/0!</v>
      </c>
      <c r="M22" s="1">
        <f t="shared" si="4"/>
        <v>0</v>
      </c>
      <c r="N22" s="17"/>
      <c r="O22" s="16" t="e">
        <f t="shared" si="3"/>
        <v>#DIV/0!</v>
      </c>
    </row>
    <row r="23" spans="1:15" x14ac:dyDescent="0.25">
      <c r="A23" s="21">
        <v>40964</v>
      </c>
      <c r="D23" s="9"/>
      <c r="E23" s="10"/>
      <c r="F23" s="11"/>
      <c r="G23" s="14">
        <f t="shared" si="1"/>
        <v>0</v>
      </c>
      <c r="H23" s="9"/>
      <c r="K23" s="15" t="e">
        <f t="shared" si="2"/>
        <v>#DIV/0!</v>
      </c>
      <c r="L23" s="15" t="e">
        <f t="shared" si="0"/>
        <v>#DIV/0!</v>
      </c>
      <c r="M23" s="1">
        <f t="shared" si="4"/>
        <v>0</v>
      </c>
      <c r="N23" s="17"/>
      <c r="O23" s="16" t="e">
        <f t="shared" si="3"/>
        <v>#DIV/0!</v>
      </c>
    </row>
    <row r="24" spans="1:15" x14ac:dyDescent="0.25">
      <c r="A24" s="21">
        <v>40965</v>
      </c>
      <c r="D24" s="9"/>
      <c r="E24" s="10"/>
      <c r="F24" s="11"/>
      <c r="G24" s="14">
        <f t="shared" si="1"/>
        <v>0</v>
      </c>
      <c r="H24" s="9"/>
      <c r="K24" s="15" t="e">
        <f t="shared" si="2"/>
        <v>#DIV/0!</v>
      </c>
      <c r="L24" s="15" t="e">
        <f t="shared" si="0"/>
        <v>#DIV/0!</v>
      </c>
      <c r="M24" s="1">
        <f t="shared" si="4"/>
        <v>0</v>
      </c>
      <c r="N24" s="17"/>
      <c r="O24" s="16" t="e">
        <f t="shared" si="3"/>
        <v>#DIV/0!</v>
      </c>
    </row>
    <row r="28" spans="1:15" ht="15" customHeight="1" x14ac:dyDescent="3.5">
      <c r="K28" s="12"/>
    </row>
    <row r="30" spans="1:15" ht="15" customHeight="1" x14ac:dyDescent="3.5">
      <c r="J30" s="13"/>
    </row>
  </sheetData>
  <sheetProtection sheet="1" objects="1" scenarios="1"/>
  <mergeCells count="11">
    <mergeCell ref="B9:C9"/>
    <mergeCell ref="E9:G9"/>
    <mergeCell ref="K9:M9"/>
    <mergeCell ref="A5:B5"/>
    <mergeCell ref="C5:D5"/>
    <mergeCell ref="A6:B6"/>
    <mergeCell ref="C6:E6"/>
    <mergeCell ref="H6:J6"/>
    <mergeCell ref="A7:B7"/>
    <mergeCell ref="C7:E7"/>
    <mergeCell ref="H7:J7"/>
  </mergeCells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H6" sqref="H6:J6"/>
    </sheetView>
  </sheetViews>
  <sheetFormatPr defaultRowHeight="15" x14ac:dyDescent="0.25"/>
  <cols>
    <col min="1" max="1" width="12.85546875" style="3" customWidth="1"/>
    <col min="2" max="3" width="9.140625" style="3"/>
    <col min="4" max="4" width="11" style="3" bestFit="1" customWidth="1"/>
    <col min="5" max="5" width="10.140625" style="3" customWidth="1"/>
    <col min="6" max="6" width="10.5703125" style="3" bestFit="1" customWidth="1"/>
    <col min="7" max="7" width="14.140625" style="3" bestFit="1" customWidth="1"/>
    <col min="8" max="8" width="11.28515625" style="3" bestFit="1" customWidth="1"/>
    <col min="9" max="10" width="9.140625" style="3"/>
    <col min="11" max="11" width="9.140625" style="4"/>
    <col min="12" max="12" width="9.140625" style="3"/>
    <col min="13" max="13" width="9.42578125" style="3" bestFit="1" customWidth="1"/>
    <col min="14" max="14" width="10.85546875" style="3" bestFit="1" customWidth="1"/>
    <col min="15" max="16384" width="9.140625" style="3"/>
  </cols>
  <sheetData>
    <row r="1" spans="1:16" ht="21" x14ac:dyDescent="0.35">
      <c r="A1" s="2" t="s">
        <v>26</v>
      </c>
    </row>
    <row r="2" spans="1:16" ht="18.75" x14ac:dyDescent="0.3">
      <c r="A2" s="5" t="s">
        <v>31</v>
      </c>
    </row>
    <row r="3" spans="1:16" x14ac:dyDescent="0.25">
      <c r="A3" s="3" t="s">
        <v>9</v>
      </c>
      <c r="I3" s="6"/>
      <c r="J3" s="7" t="s">
        <v>29</v>
      </c>
    </row>
    <row r="4" spans="1:16" x14ac:dyDescent="0.25">
      <c r="I4" s="8"/>
      <c r="J4" s="7" t="s">
        <v>30</v>
      </c>
    </row>
    <row r="5" spans="1:16" x14ac:dyDescent="0.25">
      <c r="A5" s="25" t="s">
        <v>1</v>
      </c>
      <c r="B5" s="25"/>
      <c r="C5" s="26"/>
      <c r="D5" s="26"/>
    </row>
    <row r="6" spans="1:16" x14ac:dyDescent="0.25">
      <c r="A6" s="27" t="s">
        <v>0</v>
      </c>
      <c r="B6" s="27"/>
      <c r="C6" s="28"/>
      <c r="D6" s="28"/>
      <c r="E6" s="28"/>
      <c r="H6" s="27" t="s">
        <v>36</v>
      </c>
      <c r="I6" s="27"/>
      <c r="J6" s="27"/>
      <c r="K6" s="15">
        <v>0.76980000000000004</v>
      </c>
    </row>
    <row r="7" spans="1:16" x14ac:dyDescent="0.25">
      <c r="A7" s="25" t="s">
        <v>3</v>
      </c>
      <c r="B7" s="25"/>
      <c r="C7" s="28"/>
      <c r="D7" s="28"/>
      <c r="E7" s="28"/>
      <c r="H7" s="27" t="s">
        <v>20</v>
      </c>
      <c r="I7" s="27"/>
      <c r="J7" s="27"/>
      <c r="K7" s="8"/>
    </row>
    <row r="8" spans="1:16" x14ac:dyDescent="0.25">
      <c r="B8" s="4"/>
    </row>
    <row r="9" spans="1:16" x14ac:dyDescent="0.25">
      <c r="A9" s="18"/>
      <c r="B9" s="24" t="s">
        <v>14</v>
      </c>
      <c r="C9" s="24"/>
      <c r="D9" s="18" t="s">
        <v>6</v>
      </c>
      <c r="E9" s="24" t="s">
        <v>10</v>
      </c>
      <c r="F9" s="24"/>
      <c r="G9" s="24"/>
      <c r="H9" s="18" t="s">
        <v>12</v>
      </c>
      <c r="I9" s="18" t="s">
        <v>13</v>
      </c>
      <c r="J9" s="18"/>
      <c r="K9" s="24" t="s">
        <v>18</v>
      </c>
      <c r="L9" s="24"/>
      <c r="M9" s="24"/>
      <c r="N9" s="19"/>
      <c r="O9" s="18" t="s">
        <v>23</v>
      </c>
      <c r="P9" s="18" t="s">
        <v>27</v>
      </c>
    </row>
    <row r="10" spans="1:16" x14ac:dyDescent="0.25">
      <c r="A10" s="18" t="s">
        <v>2</v>
      </c>
      <c r="B10" s="18" t="s">
        <v>4</v>
      </c>
      <c r="C10" s="18" t="s">
        <v>5</v>
      </c>
      <c r="D10" s="18" t="s">
        <v>8</v>
      </c>
      <c r="E10" s="18" t="s">
        <v>7</v>
      </c>
      <c r="F10" s="18" t="s">
        <v>11</v>
      </c>
      <c r="G10" s="18" t="s">
        <v>17</v>
      </c>
      <c r="H10" s="18" t="s">
        <v>8</v>
      </c>
      <c r="I10" s="18" t="s">
        <v>15</v>
      </c>
      <c r="J10" s="18" t="s">
        <v>16</v>
      </c>
      <c r="K10" s="20" t="s">
        <v>22</v>
      </c>
      <c r="L10" s="20" t="s">
        <v>21</v>
      </c>
      <c r="M10" s="20" t="s">
        <v>25</v>
      </c>
      <c r="N10" s="20" t="s">
        <v>33</v>
      </c>
      <c r="O10" s="20" t="s">
        <v>24</v>
      </c>
      <c r="P10" s="20"/>
    </row>
    <row r="11" spans="1:16" x14ac:dyDescent="0.25">
      <c r="A11" s="21">
        <v>41043</v>
      </c>
      <c r="D11" s="9"/>
      <c r="E11" s="10"/>
      <c r="F11" s="11"/>
      <c r="G11" s="14">
        <f>IF(E11-F11=0,E11,(E11-F11)/LN(E11/F11))</f>
        <v>0</v>
      </c>
      <c r="H11" s="9"/>
      <c r="K11" s="15" t="e">
        <f>IF(B11&amp;J11=0,100*LN(C11/I11),100*LN((C11-B11)/(I11-J11)))</f>
        <v>#DIV/0!</v>
      </c>
      <c r="L11" s="15" t="e">
        <f t="shared" ref="L11:L24" si="0">$K$7*K11</f>
        <v>#DIV/0!</v>
      </c>
      <c r="M11" s="1">
        <f>IF(HOUR(H11)=HOUR(D11),IF(MINUTE(D11)&gt;MINUTE(H11),(24*60)-((MINUTE(D11))-MINUTE(H11)),MINUTE(H11)-MINUTE(D11)),IF(HOUR(H11)&gt;HOUR(D11),(HOUR(H11-D11))*60+(MINUTE(H11-D11)),(23-HOUR(D11))*60+HOUR(H11)*60+(60-MINUTE(D11))+MINUTE(H11)))</f>
        <v>0</v>
      </c>
      <c r="N11" s="17"/>
      <c r="O11" s="16" t="e">
        <f>IF(ISBLANK(N11), L11*$K$6*1000/(G11*M11),L11*$K$6*1000/(G11*N11))</f>
        <v>#DIV/0!</v>
      </c>
      <c r="P11" s="9"/>
    </row>
    <row r="12" spans="1:16" x14ac:dyDescent="0.25">
      <c r="A12" s="21">
        <v>41044</v>
      </c>
      <c r="D12" s="9"/>
      <c r="E12" s="10"/>
      <c r="F12" s="11"/>
      <c r="G12" s="14">
        <f t="shared" ref="G12:G24" si="1">IF(E12-F12=0,E12,(E12-F12)/LN(E12/F12))</f>
        <v>0</v>
      </c>
      <c r="H12" s="9"/>
      <c r="K12" s="15" t="e">
        <f t="shared" ref="K12:K24" si="2">IF(B12&amp;J12=0,100*LN(C12/I12),100*LN((C12-B12)/(I12-J12)))</f>
        <v>#DIV/0!</v>
      </c>
      <c r="L12" s="15" t="e">
        <f t="shared" si="0"/>
        <v>#DIV/0!</v>
      </c>
      <c r="M12" s="1">
        <f>IF(HOUR(H12)=HOUR(D12),IF(MINUTE(D12)&gt;MINUTE(H12),(24*60)-((MINUTE(D12))-MINUTE(H12)),MINUTE(H12)-MINUTE(D12)),IF(HOUR(H12)&gt;HOUR(D12),(HOUR(H12-D12))*60+(MINUTE(H12-D12)),(23-HOUR(D12))*60+HOUR(H12)*60+(60-MINUTE(D12))+MINUTE(H12)))</f>
        <v>0</v>
      </c>
      <c r="N12" s="17"/>
      <c r="O12" s="16" t="e">
        <f t="shared" ref="O12:O24" si="3">IF(ISBLANK(N12), L12*$K$6*1000/(G12*M12),L12*$K$6*1000/(G12*N12))</f>
        <v>#DIV/0!</v>
      </c>
      <c r="P12" s="9"/>
    </row>
    <row r="13" spans="1:16" x14ac:dyDescent="0.25">
      <c r="A13" s="21">
        <v>41045</v>
      </c>
      <c r="D13" s="9"/>
      <c r="E13" s="10"/>
      <c r="F13" s="11"/>
      <c r="G13" s="14">
        <f t="shared" si="1"/>
        <v>0</v>
      </c>
      <c r="H13" s="9"/>
      <c r="K13" s="15" t="e">
        <f t="shared" si="2"/>
        <v>#DIV/0!</v>
      </c>
      <c r="L13" s="15" t="e">
        <f t="shared" si="0"/>
        <v>#DIV/0!</v>
      </c>
      <c r="M13" s="1">
        <f t="shared" ref="M13:M24" si="4">IF(HOUR(H13)=HOUR(D13),IF(MINUTE(D13)&gt;MINUTE(H13),(24*60)-((MINUTE(D13))-MINUTE(H13)),MINUTE(H13)-MINUTE(D13)),IF(HOUR(H13)&gt;HOUR(D13),(HOUR(H13-D13))*60+(MINUTE(H13-D13)),(23-HOUR(D13))*60+HOUR(H13)*60+(60-MINUTE(D13))+MINUTE(H13)))</f>
        <v>0</v>
      </c>
      <c r="N13" s="17"/>
      <c r="O13" s="16" t="e">
        <f t="shared" si="3"/>
        <v>#DIV/0!</v>
      </c>
    </row>
    <row r="14" spans="1:16" x14ac:dyDescent="0.25">
      <c r="A14" s="21">
        <v>41046</v>
      </c>
      <c r="D14" s="9"/>
      <c r="E14" s="10"/>
      <c r="F14" s="11"/>
      <c r="G14" s="14">
        <f t="shared" si="1"/>
        <v>0</v>
      </c>
      <c r="H14" s="9"/>
      <c r="K14" s="15" t="e">
        <f t="shared" si="2"/>
        <v>#DIV/0!</v>
      </c>
      <c r="L14" s="15" t="e">
        <f t="shared" si="0"/>
        <v>#DIV/0!</v>
      </c>
      <c r="M14" s="1">
        <f t="shared" si="4"/>
        <v>0</v>
      </c>
      <c r="N14" s="17"/>
      <c r="O14" s="16" t="e">
        <f t="shared" si="3"/>
        <v>#DIV/0!</v>
      </c>
    </row>
    <row r="15" spans="1:16" x14ac:dyDescent="0.25">
      <c r="A15" s="21">
        <v>41047</v>
      </c>
      <c r="D15" s="9"/>
      <c r="E15" s="10"/>
      <c r="F15" s="11"/>
      <c r="G15" s="14">
        <f t="shared" si="1"/>
        <v>0</v>
      </c>
      <c r="H15" s="9"/>
      <c r="K15" s="15" t="e">
        <f t="shared" si="2"/>
        <v>#DIV/0!</v>
      </c>
      <c r="L15" s="15" t="e">
        <f t="shared" si="0"/>
        <v>#DIV/0!</v>
      </c>
      <c r="M15" s="1">
        <f t="shared" si="4"/>
        <v>0</v>
      </c>
      <c r="N15" s="17"/>
      <c r="O15" s="16" t="e">
        <f t="shared" si="3"/>
        <v>#DIV/0!</v>
      </c>
    </row>
    <row r="16" spans="1:16" x14ac:dyDescent="0.25">
      <c r="A16" s="21">
        <v>41048</v>
      </c>
      <c r="D16" s="9"/>
      <c r="E16" s="10"/>
      <c r="F16" s="11"/>
      <c r="G16" s="14">
        <f t="shared" si="1"/>
        <v>0</v>
      </c>
      <c r="H16" s="9"/>
      <c r="K16" s="15" t="e">
        <f t="shared" si="2"/>
        <v>#DIV/0!</v>
      </c>
      <c r="L16" s="15" t="e">
        <f t="shared" si="0"/>
        <v>#DIV/0!</v>
      </c>
      <c r="M16" s="1">
        <f t="shared" si="4"/>
        <v>0</v>
      </c>
      <c r="N16" s="17"/>
      <c r="O16" s="16" t="e">
        <f t="shared" si="3"/>
        <v>#DIV/0!</v>
      </c>
    </row>
    <row r="17" spans="1:15" x14ac:dyDescent="0.25">
      <c r="A17" s="21">
        <v>41049</v>
      </c>
      <c r="D17" s="9"/>
      <c r="E17" s="10"/>
      <c r="F17" s="11"/>
      <c r="G17" s="14">
        <f t="shared" si="1"/>
        <v>0</v>
      </c>
      <c r="H17" s="9"/>
      <c r="K17" s="15" t="e">
        <f t="shared" si="2"/>
        <v>#DIV/0!</v>
      </c>
      <c r="L17" s="15" t="e">
        <f t="shared" si="0"/>
        <v>#DIV/0!</v>
      </c>
      <c r="M17" s="1">
        <f t="shared" si="4"/>
        <v>0</v>
      </c>
      <c r="N17" s="17"/>
      <c r="O17" s="16" t="e">
        <f t="shared" si="3"/>
        <v>#DIV/0!</v>
      </c>
    </row>
    <row r="18" spans="1:15" x14ac:dyDescent="0.25">
      <c r="A18" s="21">
        <v>41050</v>
      </c>
      <c r="D18" s="9"/>
      <c r="E18" s="10"/>
      <c r="F18" s="11"/>
      <c r="G18" s="14">
        <f t="shared" si="1"/>
        <v>0</v>
      </c>
      <c r="H18" s="9"/>
      <c r="K18" s="15" t="e">
        <f t="shared" si="2"/>
        <v>#DIV/0!</v>
      </c>
      <c r="L18" s="15" t="e">
        <f t="shared" si="0"/>
        <v>#DIV/0!</v>
      </c>
      <c r="M18" s="1">
        <f t="shared" si="4"/>
        <v>0</v>
      </c>
      <c r="N18" s="17"/>
      <c r="O18" s="16" t="e">
        <f t="shared" si="3"/>
        <v>#DIV/0!</v>
      </c>
    </row>
    <row r="19" spans="1:15" x14ac:dyDescent="0.25">
      <c r="A19" s="21">
        <v>41051</v>
      </c>
      <c r="D19" s="9"/>
      <c r="E19" s="10"/>
      <c r="F19" s="11"/>
      <c r="G19" s="14">
        <f t="shared" si="1"/>
        <v>0</v>
      </c>
      <c r="H19" s="9"/>
      <c r="K19" s="15" t="e">
        <f t="shared" si="2"/>
        <v>#DIV/0!</v>
      </c>
      <c r="L19" s="15" t="e">
        <f t="shared" si="0"/>
        <v>#DIV/0!</v>
      </c>
      <c r="M19" s="1">
        <f t="shared" si="4"/>
        <v>0</v>
      </c>
      <c r="N19" s="17"/>
      <c r="O19" s="16" t="e">
        <f t="shared" si="3"/>
        <v>#DIV/0!</v>
      </c>
    </row>
    <row r="20" spans="1:15" x14ac:dyDescent="0.25">
      <c r="A20" s="21">
        <v>41052</v>
      </c>
      <c r="D20" s="9"/>
      <c r="E20" s="10"/>
      <c r="F20" s="11"/>
      <c r="G20" s="14">
        <f t="shared" si="1"/>
        <v>0</v>
      </c>
      <c r="H20" s="9"/>
      <c r="K20" s="15" t="e">
        <f t="shared" si="2"/>
        <v>#DIV/0!</v>
      </c>
      <c r="L20" s="15" t="e">
        <f t="shared" si="0"/>
        <v>#DIV/0!</v>
      </c>
      <c r="M20" s="1">
        <f t="shared" si="4"/>
        <v>0</v>
      </c>
      <c r="N20" s="17"/>
      <c r="O20" s="16" t="e">
        <f t="shared" si="3"/>
        <v>#DIV/0!</v>
      </c>
    </row>
    <row r="21" spans="1:15" x14ac:dyDescent="0.25">
      <c r="A21" s="21">
        <v>41053</v>
      </c>
      <c r="D21" s="9"/>
      <c r="E21" s="10"/>
      <c r="F21" s="11"/>
      <c r="G21" s="14">
        <f t="shared" si="1"/>
        <v>0</v>
      </c>
      <c r="H21" s="9"/>
      <c r="K21" s="15" t="e">
        <f t="shared" si="2"/>
        <v>#DIV/0!</v>
      </c>
      <c r="L21" s="15" t="e">
        <f t="shared" si="0"/>
        <v>#DIV/0!</v>
      </c>
      <c r="M21" s="1">
        <f t="shared" si="4"/>
        <v>0</v>
      </c>
      <c r="N21" s="17"/>
      <c r="O21" s="16" t="e">
        <f t="shared" si="3"/>
        <v>#DIV/0!</v>
      </c>
    </row>
    <row r="22" spans="1:15" x14ac:dyDescent="0.25">
      <c r="A22" s="21">
        <v>41054</v>
      </c>
      <c r="D22" s="9"/>
      <c r="E22" s="10"/>
      <c r="F22" s="11"/>
      <c r="G22" s="14">
        <f t="shared" si="1"/>
        <v>0</v>
      </c>
      <c r="H22" s="9"/>
      <c r="K22" s="15" t="e">
        <f t="shared" si="2"/>
        <v>#DIV/0!</v>
      </c>
      <c r="L22" s="15" t="e">
        <f t="shared" si="0"/>
        <v>#DIV/0!</v>
      </c>
      <c r="M22" s="1">
        <f t="shared" si="4"/>
        <v>0</v>
      </c>
      <c r="N22" s="17"/>
      <c r="O22" s="16" t="e">
        <f t="shared" si="3"/>
        <v>#DIV/0!</v>
      </c>
    </row>
    <row r="23" spans="1:15" x14ac:dyDescent="0.25">
      <c r="A23" s="21">
        <v>41055</v>
      </c>
      <c r="D23" s="9"/>
      <c r="E23" s="10"/>
      <c r="F23" s="11"/>
      <c r="G23" s="14">
        <f t="shared" si="1"/>
        <v>0</v>
      </c>
      <c r="H23" s="9"/>
      <c r="K23" s="15" t="e">
        <f t="shared" si="2"/>
        <v>#DIV/0!</v>
      </c>
      <c r="L23" s="15" t="e">
        <f t="shared" si="0"/>
        <v>#DIV/0!</v>
      </c>
      <c r="M23" s="1">
        <f t="shared" si="4"/>
        <v>0</v>
      </c>
      <c r="N23" s="17"/>
      <c r="O23" s="16" t="e">
        <f t="shared" si="3"/>
        <v>#DIV/0!</v>
      </c>
    </row>
    <row r="24" spans="1:15" x14ac:dyDescent="0.25">
      <c r="A24" s="21">
        <v>41056</v>
      </c>
      <c r="D24" s="9"/>
      <c r="E24" s="10"/>
      <c r="F24" s="11"/>
      <c r="G24" s="14">
        <f t="shared" si="1"/>
        <v>0</v>
      </c>
      <c r="H24" s="9"/>
      <c r="K24" s="15" t="e">
        <f t="shared" si="2"/>
        <v>#DIV/0!</v>
      </c>
      <c r="L24" s="15" t="e">
        <f t="shared" si="0"/>
        <v>#DIV/0!</v>
      </c>
      <c r="M24" s="1">
        <f t="shared" si="4"/>
        <v>0</v>
      </c>
      <c r="N24" s="17"/>
      <c r="O24" s="16" t="e">
        <f t="shared" si="3"/>
        <v>#DIV/0!</v>
      </c>
    </row>
    <row r="28" spans="1:15" ht="15" customHeight="1" x14ac:dyDescent="3.5">
      <c r="K28" s="12"/>
    </row>
    <row r="30" spans="1:15" ht="15" customHeight="1" x14ac:dyDescent="3.5">
      <c r="J30" s="13"/>
    </row>
  </sheetData>
  <sheetProtection password="DDBA" sheet="1" objects="1" scenarios="1"/>
  <mergeCells count="11">
    <mergeCell ref="B9:C9"/>
    <mergeCell ref="E9:G9"/>
    <mergeCell ref="K9:M9"/>
    <mergeCell ref="A5:B5"/>
    <mergeCell ref="C5:D5"/>
    <mergeCell ref="A6:B6"/>
    <mergeCell ref="C6:E6"/>
    <mergeCell ref="H6:J6"/>
    <mergeCell ref="A7:B7"/>
    <mergeCell ref="C7:E7"/>
    <mergeCell ref="H7:J7"/>
  </mergeCells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workbookViewId="0">
      <selection activeCell="K7" sqref="K7"/>
    </sheetView>
  </sheetViews>
  <sheetFormatPr defaultRowHeight="15" x14ac:dyDescent="0.25"/>
  <cols>
    <col min="1" max="1" width="12.85546875" style="3" customWidth="1"/>
    <col min="2" max="3" width="9.140625" style="3"/>
    <col min="4" max="4" width="11" style="3" bestFit="1" customWidth="1"/>
    <col min="5" max="5" width="10.140625" style="3" customWidth="1"/>
    <col min="6" max="6" width="10.5703125" style="3" bestFit="1" customWidth="1"/>
    <col min="7" max="7" width="14.140625" style="3" bestFit="1" customWidth="1"/>
    <col min="8" max="8" width="11.28515625" style="3" bestFit="1" customWidth="1"/>
    <col min="9" max="10" width="9.140625" style="3"/>
    <col min="11" max="11" width="9.140625" style="4"/>
    <col min="12" max="12" width="9.140625" style="3"/>
    <col min="13" max="13" width="9.42578125" style="3" bestFit="1" customWidth="1"/>
    <col min="14" max="14" width="10.85546875" style="3" bestFit="1" customWidth="1"/>
    <col min="15" max="16384" width="9.140625" style="3"/>
  </cols>
  <sheetData>
    <row r="1" spans="1:16" ht="21" x14ac:dyDescent="0.35">
      <c r="A1" s="2" t="s">
        <v>26</v>
      </c>
    </row>
    <row r="2" spans="1:16" ht="18.75" x14ac:dyDescent="0.3">
      <c r="A2" s="5" t="s">
        <v>34</v>
      </c>
    </row>
    <row r="3" spans="1:16" x14ac:dyDescent="0.25">
      <c r="A3" s="3" t="s">
        <v>9</v>
      </c>
      <c r="I3" s="6"/>
      <c r="J3" s="7" t="s">
        <v>29</v>
      </c>
    </row>
    <row r="4" spans="1:16" x14ac:dyDescent="0.25">
      <c r="I4" s="8"/>
      <c r="J4" s="7" t="s">
        <v>30</v>
      </c>
    </row>
    <row r="5" spans="1:16" x14ac:dyDescent="0.25">
      <c r="A5" s="25" t="s">
        <v>1</v>
      </c>
      <c r="B5" s="25"/>
      <c r="C5" s="26"/>
      <c r="D5" s="26"/>
    </row>
    <row r="6" spans="1:16" x14ac:dyDescent="0.25">
      <c r="A6" s="27" t="s">
        <v>0</v>
      </c>
      <c r="B6" s="27"/>
      <c r="C6" s="28"/>
      <c r="D6" s="28"/>
      <c r="E6" s="28"/>
      <c r="H6" s="27" t="s">
        <v>19</v>
      </c>
      <c r="I6" s="27"/>
      <c r="J6" s="27"/>
      <c r="K6" s="15">
        <v>0.76980000000000004</v>
      </c>
    </row>
    <row r="7" spans="1:16" x14ac:dyDescent="0.25">
      <c r="A7" s="25" t="s">
        <v>3</v>
      </c>
      <c r="B7" s="25"/>
      <c r="C7" s="28"/>
      <c r="D7" s="28"/>
      <c r="E7" s="28"/>
      <c r="H7" s="27" t="s">
        <v>20</v>
      </c>
      <c r="I7" s="27"/>
      <c r="J7" s="27"/>
      <c r="K7" s="8"/>
    </row>
    <row r="8" spans="1:16" x14ac:dyDescent="0.25">
      <c r="B8" s="4"/>
    </row>
    <row r="9" spans="1:16" x14ac:dyDescent="0.25">
      <c r="A9" s="18"/>
      <c r="B9" s="24" t="s">
        <v>14</v>
      </c>
      <c r="C9" s="24"/>
      <c r="D9" s="18" t="s">
        <v>6</v>
      </c>
      <c r="E9" s="24" t="s">
        <v>10</v>
      </c>
      <c r="F9" s="24"/>
      <c r="G9" s="24"/>
      <c r="H9" s="18" t="s">
        <v>12</v>
      </c>
      <c r="I9" s="18" t="s">
        <v>13</v>
      </c>
      <c r="J9" s="18"/>
      <c r="K9" s="24" t="s">
        <v>18</v>
      </c>
      <c r="L9" s="24"/>
      <c r="M9" s="24"/>
      <c r="N9" s="19"/>
      <c r="O9" s="18" t="s">
        <v>23</v>
      </c>
      <c r="P9" s="18" t="s">
        <v>27</v>
      </c>
    </row>
    <row r="10" spans="1:16" x14ac:dyDescent="0.25">
      <c r="A10" s="18" t="s">
        <v>2</v>
      </c>
      <c r="B10" s="18" t="s">
        <v>4</v>
      </c>
      <c r="C10" s="18" t="s">
        <v>5</v>
      </c>
      <c r="D10" s="18" t="s">
        <v>8</v>
      </c>
      <c r="E10" s="18" t="s">
        <v>7</v>
      </c>
      <c r="F10" s="18" t="s">
        <v>11</v>
      </c>
      <c r="G10" s="18" t="s">
        <v>17</v>
      </c>
      <c r="H10" s="18" t="s">
        <v>8</v>
      </c>
      <c r="I10" s="18" t="s">
        <v>15</v>
      </c>
      <c r="J10" s="18" t="s">
        <v>16</v>
      </c>
      <c r="K10" s="20" t="s">
        <v>22</v>
      </c>
      <c r="L10" s="20" t="s">
        <v>21</v>
      </c>
      <c r="M10" s="20" t="s">
        <v>25</v>
      </c>
      <c r="N10" s="20" t="s">
        <v>33</v>
      </c>
      <c r="O10" s="20" t="s">
        <v>24</v>
      </c>
      <c r="P10" s="20"/>
    </row>
    <row r="11" spans="1:16" x14ac:dyDescent="0.25">
      <c r="A11" s="21">
        <v>41148</v>
      </c>
      <c r="D11" s="9"/>
      <c r="E11" s="10"/>
      <c r="F11" s="11"/>
      <c r="G11" s="14">
        <f>IF(E11-F11=0,E11,(E11-F11)/LN(E11/F11))</f>
        <v>0</v>
      </c>
      <c r="H11" s="9"/>
      <c r="K11" s="15" t="e">
        <f>IF(B11&amp;J11=0,100*LN(C11/I11),100*LN((C11-B11)/(I11-J11)))</f>
        <v>#DIV/0!</v>
      </c>
      <c r="L11" s="15" t="e">
        <f t="shared" ref="L11:L24" si="0">$K$7*K11</f>
        <v>#DIV/0!</v>
      </c>
      <c r="M11" s="1">
        <f>IF(HOUR(H11)=HOUR(D11),IF(MINUTE(D11)&gt;MINUTE(H11),(24*60)-((MINUTE(D11))-MINUTE(H11)),MINUTE(H11)-MINUTE(D11)),IF(HOUR(H11)&gt;HOUR(D11),(HOUR(H11-D11))*60+(MINUTE(H11-D11)),(23-HOUR(D11))*60+HOUR(H11)*60+(60-MINUTE(D11))+MINUTE(H11)))</f>
        <v>0</v>
      </c>
      <c r="N11" s="17"/>
      <c r="O11" s="16" t="e">
        <f>IF(ISBLANK(N11), L11*$K$6*1000/(G11*M11),L11*$K$6*1000/(G11*N11))</f>
        <v>#DIV/0!</v>
      </c>
      <c r="P11" s="9"/>
    </row>
    <row r="12" spans="1:16" x14ac:dyDescent="0.25">
      <c r="A12" s="21">
        <v>41149</v>
      </c>
      <c r="D12" s="9"/>
      <c r="E12" s="10"/>
      <c r="F12" s="11"/>
      <c r="G12" s="14">
        <f t="shared" ref="G12:G24" si="1">IF(E12-F12=0,E12,(E12-F12)/LN(E12/F12))</f>
        <v>0</v>
      </c>
      <c r="H12" s="9"/>
      <c r="K12" s="15" t="e">
        <f t="shared" ref="K12:K24" si="2">IF(B12&amp;J12=0,100*LN(C12/I12),100*LN((C12-B12)/(I12-J12)))</f>
        <v>#DIV/0!</v>
      </c>
      <c r="L12" s="15" t="e">
        <f t="shared" si="0"/>
        <v>#DIV/0!</v>
      </c>
      <c r="M12" s="1">
        <f>IF(HOUR(H12)=HOUR(D12),IF(MINUTE(D12)&gt;MINUTE(H12),(24*60)-((MINUTE(D12))-MINUTE(H12)),MINUTE(H12)-MINUTE(D12)),IF(HOUR(H12)&gt;HOUR(D12),(HOUR(H12-D12))*60+(MINUTE(H12-D12)),(23-HOUR(D12))*60+HOUR(H12)*60+(60-MINUTE(D12))+MINUTE(H12)))</f>
        <v>0</v>
      </c>
      <c r="N12" s="17"/>
      <c r="O12" s="16" t="e">
        <f t="shared" ref="O12:O24" si="3">IF(ISBLANK(N12), L12*$K$6*1000/(G12*M12),L12*$K$6*1000/(G12*N12))</f>
        <v>#DIV/0!</v>
      </c>
      <c r="P12" s="9"/>
    </row>
    <row r="13" spans="1:16" x14ac:dyDescent="0.25">
      <c r="A13" s="21">
        <v>41150</v>
      </c>
      <c r="D13" s="9"/>
      <c r="E13" s="10"/>
      <c r="F13" s="11"/>
      <c r="G13" s="14">
        <f t="shared" si="1"/>
        <v>0</v>
      </c>
      <c r="H13" s="9"/>
      <c r="K13" s="15" t="e">
        <f t="shared" si="2"/>
        <v>#DIV/0!</v>
      </c>
      <c r="L13" s="15" t="e">
        <f t="shared" si="0"/>
        <v>#DIV/0!</v>
      </c>
      <c r="M13" s="1">
        <f t="shared" ref="M13:M24" si="4">IF(HOUR(H13)=HOUR(D13),IF(MINUTE(D13)&gt;MINUTE(H13),(24*60)-((MINUTE(D13))-MINUTE(H13)),MINUTE(H13)-MINUTE(D13)),IF(HOUR(H13)&gt;HOUR(D13),(HOUR(H13-D13))*60+(MINUTE(H13-D13)),(23-HOUR(D13))*60+HOUR(H13)*60+(60-MINUTE(D13))+MINUTE(H13)))</f>
        <v>0</v>
      </c>
      <c r="N13" s="17"/>
      <c r="O13" s="16" t="e">
        <f t="shared" si="3"/>
        <v>#DIV/0!</v>
      </c>
    </row>
    <row r="14" spans="1:16" x14ac:dyDescent="0.25">
      <c r="A14" s="21">
        <v>41151</v>
      </c>
      <c r="D14" s="9"/>
      <c r="E14" s="10"/>
      <c r="F14" s="11"/>
      <c r="G14" s="14">
        <f t="shared" si="1"/>
        <v>0</v>
      </c>
      <c r="H14" s="9"/>
      <c r="K14" s="15" t="e">
        <f t="shared" si="2"/>
        <v>#DIV/0!</v>
      </c>
      <c r="L14" s="15" t="e">
        <f t="shared" si="0"/>
        <v>#DIV/0!</v>
      </c>
      <c r="M14" s="1">
        <f t="shared" si="4"/>
        <v>0</v>
      </c>
      <c r="N14" s="17"/>
      <c r="O14" s="16" t="e">
        <f t="shared" si="3"/>
        <v>#DIV/0!</v>
      </c>
    </row>
    <row r="15" spans="1:16" x14ac:dyDescent="0.25">
      <c r="A15" s="21">
        <v>41152</v>
      </c>
      <c r="D15" s="9"/>
      <c r="E15" s="10"/>
      <c r="F15" s="11"/>
      <c r="G15" s="14">
        <f t="shared" si="1"/>
        <v>0</v>
      </c>
      <c r="H15" s="9"/>
      <c r="K15" s="15" t="e">
        <f t="shared" si="2"/>
        <v>#DIV/0!</v>
      </c>
      <c r="L15" s="15" t="e">
        <f t="shared" si="0"/>
        <v>#DIV/0!</v>
      </c>
      <c r="M15" s="1">
        <f t="shared" si="4"/>
        <v>0</v>
      </c>
      <c r="N15" s="17"/>
      <c r="O15" s="16" t="e">
        <f t="shared" si="3"/>
        <v>#DIV/0!</v>
      </c>
    </row>
    <row r="16" spans="1:16" x14ac:dyDescent="0.25">
      <c r="A16" s="21">
        <v>41153</v>
      </c>
      <c r="D16" s="9"/>
      <c r="E16" s="10"/>
      <c r="F16" s="11"/>
      <c r="G16" s="14">
        <f t="shared" si="1"/>
        <v>0</v>
      </c>
      <c r="H16" s="9"/>
      <c r="K16" s="15" t="e">
        <f t="shared" si="2"/>
        <v>#DIV/0!</v>
      </c>
      <c r="L16" s="15" t="e">
        <f t="shared" si="0"/>
        <v>#DIV/0!</v>
      </c>
      <c r="M16" s="1">
        <f t="shared" si="4"/>
        <v>0</v>
      </c>
      <c r="N16" s="17"/>
      <c r="O16" s="16" t="e">
        <f t="shared" si="3"/>
        <v>#DIV/0!</v>
      </c>
    </row>
    <row r="17" spans="1:15" x14ac:dyDescent="0.25">
      <c r="A17" s="21">
        <v>41154</v>
      </c>
      <c r="D17" s="9"/>
      <c r="E17" s="10"/>
      <c r="F17" s="11"/>
      <c r="G17" s="14">
        <f t="shared" si="1"/>
        <v>0</v>
      </c>
      <c r="H17" s="9"/>
      <c r="K17" s="15" t="e">
        <f t="shared" si="2"/>
        <v>#DIV/0!</v>
      </c>
      <c r="L17" s="15" t="e">
        <f t="shared" si="0"/>
        <v>#DIV/0!</v>
      </c>
      <c r="M17" s="1">
        <f t="shared" si="4"/>
        <v>0</v>
      </c>
      <c r="N17" s="17"/>
      <c r="O17" s="16" t="e">
        <f t="shared" si="3"/>
        <v>#DIV/0!</v>
      </c>
    </row>
    <row r="18" spans="1:15" x14ac:dyDescent="0.25">
      <c r="A18" s="21">
        <v>41155</v>
      </c>
      <c r="D18" s="9"/>
      <c r="E18" s="10"/>
      <c r="F18" s="11"/>
      <c r="G18" s="14">
        <f t="shared" si="1"/>
        <v>0</v>
      </c>
      <c r="H18" s="9"/>
      <c r="K18" s="15" t="e">
        <f t="shared" si="2"/>
        <v>#DIV/0!</v>
      </c>
      <c r="L18" s="15" t="e">
        <f t="shared" si="0"/>
        <v>#DIV/0!</v>
      </c>
      <c r="M18" s="1">
        <f t="shared" si="4"/>
        <v>0</v>
      </c>
      <c r="N18" s="17"/>
      <c r="O18" s="16" t="e">
        <f t="shared" si="3"/>
        <v>#DIV/0!</v>
      </c>
    </row>
    <row r="19" spans="1:15" x14ac:dyDescent="0.25">
      <c r="A19" s="21">
        <v>41156</v>
      </c>
      <c r="D19" s="9"/>
      <c r="E19" s="10"/>
      <c r="F19" s="11"/>
      <c r="G19" s="14">
        <f t="shared" si="1"/>
        <v>0</v>
      </c>
      <c r="H19" s="9"/>
      <c r="K19" s="15" t="e">
        <f t="shared" si="2"/>
        <v>#DIV/0!</v>
      </c>
      <c r="L19" s="15" t="e">
        <f t="shared" si="0"/>
        <v>#DIV/0!</v>
      </c>
      <c r="M19" s="1">
        <f t="shared" si="4"/>
        <v>0</v>
      </c>
      <c r="N19" s="17"/>
      <c r="O19" s="16" t="e">
        <f t="shared" si="3"/>
        <v>#DIV/0!</v>
      </c>
    </row>
    <row r="20" spans="1:15" x14ac:dyDescent="0.25">
      <c r="A20" s="21">
        <v>41157</v>
      </c>
      <c r="D20" s="9"/>
      <c r="E20" s="10"/>
      <c r="F20" s="11"/>
      <c r="G20" s="14">
        <f t="shared" si="1"/>
        <v>0</v>
      </c>
      <c r="H20" s="9"/>
      <c r="K20" s="15" t="e">
        <f t="shared" si="2"/>
        <v>#DIV/0!</v>
      </c>
      <c r="L20" s="15" t="e">
        <f t="shared" si="0"/>
        <v>#DIV/0!</v>
      </c>
      <c r="M20" s="1">
        <f t="shared" si="4"/>
        <v>0</v>
      </c>
      <c r="N20" s="17"/>
      <c r="O20" s="16" t="e">
        <f t="shared" si="3"/>
        <v>#DIV/0!</v>
      </c>
    </row>
    <row r="21" spans="1:15" x14ac:dyDescent="0.25">
      <c r="A21" s="21">
        <v>41158</v>
      </c>
      <c r="D21" s="9"/>
      <c r="E21" s="10"/>
      <c r="F21" s="11"/>
      <c r="G21" s="14">
        <f t="shared" si="1"/>
        <v>0</v>
      </c>
      <c r="H21" s="9"/>
      <c r="K21" s="15" t="e">
        <f t="shared" si="2"/>
        <v>#DIV/0!</v>
      </c>
      <c r="L21" s="15" t="e">
        <f t="shared" si="0"/>
        <v>#DIV/0!</v>
      </c>
      <c r="M21" s="1">
        <f t="shared" si="4"/>
        <v>0</v>
      </c>
      <c r="N21" s="17"/>
      <c r="O21" s="16" t="e">
        <f t="shared" si="3"/>
        <v>#DIV/0!</v>
      </c>
    </row>
    <row r="22" spans="1:15" x14ac:dyDescent="0.25">
      <c r="A22" s="21">
        <v>41159</v>
      </c>
      <c r="D22" s="9"/>
      <c r="E22" s="10"/>
      <c r="F22" s="11"/>
      <c r="G22" s="14">
        <f t="shared" si="1"/>
        <v>0</v>
      </c>
      <c r="H22" s="9"/>
      <c r="K22" s="15" t="e">
        <f t="shared" si="2"/>
        <v>#DIV/0!</v>
      </c>
      <c r="L22" s="15" t="e">
        <f t="shared" si="0"/>
        <v>#DIV/0!</v>
      </c>
      <c r="M22" s="1">
        <f t="shared" si="4"/>
        <v>0</v>
      </c>
      <c r="N22" s="17"/>
      <c r="O22" s="16" t="e">
        <f t="shared" si="3"/>
        <v>#DIV/0!</v>
      </c>
    </row>
    <row r="23" spans="1:15" x14ac:dyDescent="0.25">
      <c r="A23" s="21">
        <v>41160</v>
      </c>
      <c r="D23" s="9"/>
      <c r="E23" s="10"/>
      <c r="F23" s="11"/>
      <c r="G23" s="14">
        <f t="shared" si="1"/>
        <v>0</v>
      </c>
      <c r="H23" s="9"/>
      <c r="K23" s="15" t="e">
        <f t="shared" si="2"/>
        <v>#DIV/0!</v>
      </c>
      <c r="L23" s="15" t="e">
        <f t="shared" si="0"/>
        <v>#DIV/0!</v>
      </c>
      <c r="M23" s="1">
        <f t="shared" si="4"/>
        <v>0</v>
      </c>
      <c r="N23" s="17"/>
      <c r="O23" s="16" t="e">
        <f t="shared" si="3"/>
        <v>#DIV/0!</v>
      </c>
    </row>
    <row r="24" spans="1:15" x14ac:dyDescent="0.25">
      <c r="A24" s="21">
        <v>41161</v>
      </c>
      <c r="D24" s="9"/>
      <c r="E24" s="10"/>
      <c r="F24" s="11"/>
      <c r="G24" s="14">
        <f t="shared" si="1"/>
        <v>0</v>
      </c>
      <c r="H24" s="9"/>
      <c r="K24" s="15" t="e">
        <f t="shared" si="2"/>
        <v>#DIV/0!</v>
      </c>
      <c r="L24" s="15" t="e">
        <f t="shared" si="0"/>
        <v>#DIV/0!</v>
      </c>
      <c r="M24" s="1">
        <f t="shared" si="4"/>
        <v>0</v>
      </c>
      <c r="N24" s="17"/>
      <c r="O24" s="16" t="e">
        <f t="shared" si="3"/>
        <v>#DIV/0!</v>
      </c>
    </row>
    <row r="28" spans="1:15" ht="15" customHeight="1" x14ac:dyDescent="3.5">
      <c r="K28" s="12"/>
    </row>
    <row r="30" spans="1:15" ht="15" customHeight="1" x14ac:dyDescent="3.5">
      <c r="J30" s="13"/>
    </row>
  </sheetData>
  <sheetProtection password="DDBA" sheet="1" objects="1" scenarios="1"/>
  <mergeCells count="11">
    <mergeCell ref="B9:C9"/>
    <mergeCell ref="E9:G9"/>
    <mergeCell ref="K9:M9"/>
    <mergeCell ref="A5:B5"/>
    <mergeCell ref="C5:D5"/>
    <mergeCell ref="A6:B6"/>
    <mergeCell ref="C6:E6"/>
    <mergeCell ref="H6:J6"/>
    <mergeCell ref="A7:B7"/>
    <mergeCell ref="C7:E7"/>
    <mergeCell ref="H7:J7"/>
  </mergeCells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workbookViewId="0">
      <selection activeCell="E21" sqref="E21"/>
    </sheetView>
  </sheetViews>
  <sheetFormatPr defaultRowHeight="15" x14ac:dyDescent="0.25"/>
  <cols>
    <col min="1" max="1" width="12.85546875" style="3" customWidth="1"/>
    <col min="2" max="3" width="9.140625" style="3"/>
    <col min="4" max="4" width="11" style="3" bestFit="1" customWidth="1"/>
    <col min="5" max="5" width="10.140625" style="3" customWidth="1"/>
    <col min="6" max="6" width="10.5703125" style="3" bestFit="1" customWidth="1"/>
    <col min="7" max="7" width="14.140625" style="3" bestFit="1" customWidth="1"/>
    <col min="8" max="8" width="11.28515625" style="3" bestFit="1" customWidth="1"/>
    <col min="9" max="10" width="9.140625" style="3"/>
    <col min="11" max="11" width="9.140625" style="4"/>
    <col min="12" max="12" width="9.140625" style="3"/>
    <col min="13" max="13" width="9.42578125" style="3" bestFit="1" customWidth="1"/>
    <col min="14" max="14" width="10.85546875" style="3" bestFit="1" customWidth="1"/>
    <col min="15" max="16384" width="9.140625" style="3"/>
  </cols>
  <sheetData>
    <row r="1" spans="1:16" ht="21" x14ac:dyDescent="0.35">
      <c r="A1" s="2" t="s">
        <v>26</v>
      </c>
    </row>
    <row r="2" spans="1:16" ht="18.75" x14ac:dyDescent="0.3">
      <c r="A2" s="5" t="s">
        <v>32</v>
      </c>
    </row>
    <row r="3" spans="1:16" x14ac:dyDescent="0.25">
      <c r="A3" s="3" t="s">
        <v>9</v>
      </c>
      <c r="I3" s="6"/>
      <c r="J3" s="7" t="s">
        <v>29</v>
      </c>
    </row>
    <row r="4" spans="1:16" x14ac:dyDescent="0.25">
      <c r="I4" s="8"/>
      <c r="J4" s="7" t="s">
        <v>30</v>
      </c>
    </row>
    <row r="5" spans="1:16" x14ac:dyDescent="0.25">
      <c r="A5" s="25" t="s">
        <v>1</v>
      </c>
      <c r="B5" s="25"/>
      <c r="C5" s="26"/>
      <c r="D5" s="26"/>
    </row>
    <row r="6" spans="1:16" x14ac:dyDescent="0.25">
      <c r="A6" s="27" t="s">
        <v>0</v>
      </c>
      <c r="B6" s="27"/>
      <c r="C6" s="28"/>
      <c r="D6" s="28"/>
      <c r="E6" s="28"/>
      <c r="H6" s="27" t="s">
        <v>19</v>
      </c>
      <c r="I6" s="27"/>
      <c r="J6" s="27"/>
      <c r="K6" s="15">
        <v>0.76980000000000004</v>
      </c>
    </row>
    <row r="7" spans="1:16" x14ac:dyDescent="0.25">
      <c r="A7" s="25" t="s">
        <v>3</v>
      </c>
      <c r="B7" s="25"/>
      <c r="C7" s="28"/>
      <c r="D7" s="28"/>
      <c r="E7" s="28"/>
      <c r="H7" s="27" t="s">
        <v>20</v>
      </c>
      <c r="I7" s="27"/>
      <c r="J7" s="27"/>
      <c r="K7" s="8"/>
    </row>
    <row r="8" spans="1:16" x14ac:dyDescent="0.25">
      <c r="B8" s="4"/>
    </row>
    <row r="9" spans="1:16" x14ac:dyDescent="0.25">
      <c r="A9" s="18"/>
      <c r="B9" s="24" t="s">
        <v>14</v>
      </c>
      <c r="C9" s="24"/>
      <c r="D9" s="18" t="s">
        <v>6</v>
      </c>
      <c r="E9" s="24" t="s">
        <v>10</v>
      </c>
      <c r="F9" s="24"/>
      <c r="G9" s="24"/>
      <c r="H9" s="18" t="s">
        <v>12</v>
      </c>
      <c r="I9" s="18" t="s">
        <v>13</v>
      </c>
      <c r="J9" s="18"/>
      <c r="K9" s="24" t="s">
        <v>18</v>
      </c>
      <c r="L9" s="24"/>
      <c r="M9" s="24"/>
      <c r="N9" s="19"/>
      <c r="O9" s="18" t="s">
        <v>23</v>
      </c>
      <c r="P9" s="18" t="s">
        <v>27</v>
      </c>
    </row>
    <row r="10" spans="1:16" x14ac:dyDescent="0.25">
      <c r="A10" s="18" t="s">
        <v>2</v>
      </c>
      <c r="B10" s="18" t="s">
        <v>4</v>
      </c>
      <c r="C10" s="18" t="s">
        <v>5</v>
      </c>
      <c r="D10" s="18" t="s">
        <v>8</v>
      </c>
      <c r="E10" s="18" t="s">
        <v>7</v>
      </c>
      <c r="F10" s="18" t="s">
        <v>11</v>
      </c>
      <c r="G10" s="18" t="s">
        <v>17</v>
      </c>
      <c r="H10" s="18" t="s">
        <v>8</v>
      </c>
      <c r="I10" s="18" t="s">
        <v>15</v>
      </c>
      <c r="J10" s="18" t="s">
        <v>16</v>
      </c>
      <c r="K10" s="20" t="s">
        <v>22</v>
      </c>
      <c r="L10" s="20" t="s">
        <v>21</v>
      </c>
      <c r="M10" s="20" t="s">
        <v>25</v>
      </c>
      <c r="N10" s="20" t="s">
        <v>33</v>
      </c>
      <c r="O10" s="20" t="s">
        <v>24</v>
      </c>
      <c r="P10" s="20"/>
    </row>
    <row r="11" spans="1:16" x14ac:dyDescent="0.25">
      <c r="A11" s="21">
        <v>41225</v>
      </c>
      <c r="D11" s="9"/>
      <c r="E11" s="10"/>
      <c r="F11" s="11"/>
      <c r="G11" s="14">
        <f>IF(E11-F11=0,E11,(E11-F11)/LN(E11/F11))</f>
        <v>0</v>
      </c>
      <c r="H11" s="9"/>
      <c r="K11" s="15" t="e">
        <f>IF(B11&amp;J11=0,100*LN(C11/I11),100*LN((C11-B11)/(I11-J11)))</f>
        <v>#DIV/0!</v>
      </c>
      <c r="L11" s="15" t="e">
        <f t="shared" ref="L11:L24" si="0">$K$7*K11</f>
        <v>#DIV/0!</v>
      </c>
      <c r="M11" s="1">
        <f>IF(HOUR(H11)=HOUR(D11),IF(MINUTE(D11)&gt;MINUTE(H11),(24*60)-((MINUTE(D11))-MINUTE(H11)),MINUTE(H11)-MINUTE(D11)),IF(HOUR(H11)&gt;HOUR(D11),(HOUR(H11-D11))*60+(MINUTE(H11-D11)),(23-HOUR(D11))*60+HOUR(H11)*60+(60-MINUTE(D11))+MINUTE(H11)))</f>
        <v>0</v>
      </c>
      <c r="N11" s="17"/>
      <c r="O11" s="16" t="e">
        <f>IF(ISBLANK(N11), L11*$K$6*1000/(G11*M11),L11*$K$6*1000/(G11*N11))</f>
        <v>#DIV/0!</v>
      </c>
      <c r="P11" s="9"/>
    </row>
    <row r="12" spans="1:16" x14ac:dyDescent="0.25">
      <c r="A12" s="21">
        <v>41226</v>
      </c>
      <c r="D12" s="9"/>
      <c r="E12" s="10"/>
      <c r="F12" s="11"/>
      <c r="G12" s="14">
        <f t="shared" ref="G12:G24" si="1">IF(E12-F12=0,E12,(E12-F12)/LN(E12/F12))</f>
        <v>0</v>
      </c>
      <c r="H12" s="9"/>
      <c r="K12" s="15" t="e">
        <f t="shared" ref="K12:K24" si="2">IF(B12&amp;J12=0,100*LN(C12/I12),100*LN((C12-B12)/(I12-J12)))</f>
        <v>#DIV/0!</v>
      </c>
      <c r="L12" s="15" t="e">
        <f t="shared" si="0"/>
        <v>#DIV/0!</v>
      </c>
      <c r="M12" s="1">
        <f>IF(HOUR(H12)=HOUR(D12),IF(MINUTE(D12)&gt;MINUTE(H12),(24*60)-((MINUTE(D12))-MINUTE(H12)),MINUTE(H12)-MINUTE(D12)),IF(HOUR(H12)&gt;HOUR(D12),(HOUR(H12-D12))*60+(MINUTE(H12-D12)),(23-HOUR(D12))*60+HOUR(H12)*60+(60-MINUTE(D12))+MINUTE(H12)))</f>
        <v>0</v>
      </c>
      <c r="N12" s="17"/>
      <c r="O12" s="16" t="e">
        <f t="shared" ref="O12:O24" si="3">IF(ISBLANK(N12), L12*$K$6*1000/(G12*M12),L12*$K$6*1000/(G12*N12))</f>
        <v>#DIV/0!</v>
      </c>
      <c r="P12" s="9"/>
    </row>
    <row r="13" spans="1:16" x14ac:dyDescent="0.25">
      <c r="A13" s="21">
        <v>41227</v>
      </c>
      <c r="D13" s="9"/>
      <c r="E13" s="10"/>
      <c r="F13" s="11"/>
      <c r="G13" s="14">
        <f t="shared" si="1"/>
        <v>0</v>
      </c>
      <c r="H13" s="9"/>
      <c r="K13" s="15" t="e">
        <f t="shared" si="2"/>
        <v>#DIV/0!</v>
      </c>
      <c r="L13" s="15" t="e">
        <f t="shared" si="0"/>
        <v>#DIV/0!</v>
      </c>
      <c r="M13" s="1">
        <f t="shared" ref="M13:M24" si="4">IF(HOUR(H13)=HOUR(D13),IF(MINUTE(D13)&gt;MINUTE(H13),(24*60)-((MINUTE(D13))-MINUTE(H13)),MINUTE(H13)-MINUTE(D13)),IF(HOUR(H13)&gt;HOUR(D13),(HOUR(H13-D13))*60+(MINUTE(H13-D13)),(23-HOUR(D13))*60+HOUR(H13)*60+(60-MINUTE(D13))+MINUTE(H13)))</f>
        <v>0</v>
      </c>
      <c r="N13" s="17"/>
      <c r="O13" s="16" t="e">
        <f t="shared" si="3"/>
        <v>#DIV/0!</v>
      </c>
    </row>
    <row r="14" spans="1:16" x14ac:dyDescent="0.25">
      <c r="A14" s="21">
        <v>41228</v>
      </c>
      <c r="D14" s="9"/>
      <c r="E14" s="10"/>
      <c r="F14" s="11"/>
      <c r="G14" s="14">
        <f t="shared" si="1"/>
        <v>0</v>
      </c>
      <c r="H14" s="9"/>
      <c r="K14" s="15" t="e">
        <f t="shared" si="2"/>
        <v>#DIV/0!</v>
      </c>
      <c r="L14" s="15" t="e">
        <f t="shared" si="0"/>
        <v>#DIV/0!</v>
      </c>
      <c r="M14" s="1">
        <f t="shared" si="4"/>
        <v>0</v>
      </c>
      <c r="N14" s="17"/>
      <c r="O14" s="16" t="e">
        <f t="shared" si="3"/>
        <v>#DIV/0!</v>
      </c>
    </row>
    <row r="15" spans="1:16" x14ac:dyDescent="0.25">
      <c r="A15" s="21">
        <v>41229</v>
      </c>
      <c r="D15" s="9"/>
      <c r="E15" s="10"/>
      <c r="F15" s="11"/>
      <c r="G15" s="14">
        <f t="shared" si="1"/>
        <v>0</v>
      </c>
      <c r="H15" s="9"/>
      <c r="K15" s="15" t="e">
        <f t="shared" si="2"/>
        <v>#DIV/0!</v>
      </c>
      <c r="L15" s="15" t="e">
        <f t="shared" si="0"/>
        <v>#DIV/0!</v>
      </c>
      <c r="M15" s="1">
        <f t="shared" si="4"/>
        <v>0</v>
      </c>
      <c r="N15" s="17"/>
      <c r="O15" s="16" t="e">
        <f t="shared" si="3"/>
        <v>#DIV/0!</v>
      </c>
    </row>
    <row r="16" spans="1:16" x14ac:dyDescent="0.25">
      <c r="A16" s="21">
        <v>41230</v>
      </c>
      <c r="D16" s="9"/>
      <c r="E16" s="10"/>
      <c r="F16" s="11"/>
      <c r="G16" s="14">
        <f t="shared" si="1"/>
        <v>0</v>
      </c>
      <c r="H16" s="9"/>
      <c r="K16" s="15" t="e">
        <f t="shared" si="2"/>
        <v>#DIV/0!</v>
      </c>
      <c r="L16" s="15" t="e">
        <f t="shared" si="0"/>
        <v>#DIV/0!</v>
      </c>
      <c r="M16" s="1">
        <f t="shared" si="4"/>
        <v>0</v>
      </c>
      <c r="N16" s="17"/>
      <c r="O16" s="16" t="e">
        <f t="shared" si="3"/>
        <v>#DIV/0!</v>
      </c>
    </row>
    <row r="17" spans="1:15" x14ac:dyDescent="0.25">
      <c r="A17" s="21">
        <v>41231</v>
      </c>
      <c r="D17" s="9"/>
      <c r="E17" s="10"/>
      <c r="F17" s="11"/>
      <c r="G17" s="14">
        <f t="shared" si="1"/>
        <v>0</v>
      </c>
      <c r="H17" s="9"/>
      <c r="K17" s="15" t="e">
        <f t="shared" si="2"/>
        <v>#DIV/0!</v>
      </c>
      <c r="L17" s="15" t="e">
        <f t="shared" si="0"/>
        <v>#DIV/0!</v>
      </c>
      <c r="M17" s="1">
        <f t="shared" si="4"/>
        <v>0</v>
      </c>
      <c r="N17" s="17"/>
      <c r="O17" s="16" t="e">
        <f t="shared" si="3"/>
        <v>#DIV/0!</v>
      </c>
    </row>
    <row r="18" spans="1:15" x14ac:dyDescent="0.25">
      <c r="A18" s="21">
        <v>41232</v>
      </c>
      <c r="D18" s="9"/>
      <c r="E18" s="10"/>
      <c r="F18" s="11"/>
      <c r="G18" s="14">
        <f t="shared" si="1"/>
        <v>0</v>
      </c>
      <c r="H18" s="9"/>
      <c r="K18" s="15" t="e">
        <f t="shared" si="2"/>
        <v>#DIV/0!</v>
      </c>
      <c r="L18" s="15" t="e">
        <f t="shared" si="0"/>
        <v>#DIV/0!</v>
      </c>
      <c r="M18" s="1">
        <f t="shared" si="4"/>
        <v>0</v>
      </c>
      <c r="N18" s="17"/>
      <c r="O18" s="16" t="e">
        <f t="shared" si="3"/>
        <v>#DIV/0!</v>
      </c>
    </row>
    <row r="19" spans="1:15" x14ac:dyDescent="0.25">
      <c r="A19" s="21">
        <v>41233</v>
      </c>
      <c r="D19" s="9"/>
      <c r="E19" s="10"/>
      <c r="F19" s="11"/>
      <c r="G19" s="14">
        <f t="shared" si="1"/>
        <v>0</v>
      </c>
      <c r="H19" s="9"/>
      <c r="K19" s="15" t="e">
        <f t="shared" si="2"/>
        <v>#DIV/0!</v>
      </c>
      <c r="L19" s="15" t="e">
        <f t="shared" si="0"/>
        <v>#DIV/0!</v>
      </c>
      <c r="M19" s="1">
        <f t="shared" si="4"/>
        <v>0</v>
      </c>
      <c r="N19" s="17"/>
      <c r="O19" s="16" t="e">
        <f t="shared" si="3"/>
        <v>#DIV/0!</v>
      </c>
    </row>
    <row r="20" spans="1:15" x14ac:dyDescent="0.25">
      <c r="A20" s="21">
        <v>41234</v>
      </c>
      <c r="D20" s="9"/>
      <c r="E20" s="10"/>
      <c r="F20" s="11"/>
      <c r="G20" s="14">
        <f t="shared" si="1"/>
        <v>0</v>
      </c>
      <c r="H20" s="9"/>
      <c r="K20" s="15" t="e">
        <f t="shared" si="2"/>
        <v>#DIV/0!</v>
      </c>
      <c r="L20" s="15" t="e">
        <f t="shared" si="0"/>
        <v>#DIV/0!</v>
      </c>
      <c r="M20" s="1">
        <f t="shared" si="4"/>
        <v>0</v>
      </c>
      <c r="N20" s="17"/>
      <c r="O20" s="16" t="e">
        <f t="shared" si="3"/>
        <v>#DIV/0!</v>
      </c>
    </row>
    <row r="21" spans="1:15" x14ac:dyDescent="0.25">
      <c r="A21" s="21">
        <v>41235</v>
      </c>
      <c r="D21" s="9"/>
      <c r="E21" s="10"/>
      <c r="F21" s="11"/>
      <c r="G21" s="14">
        <f t="shared" si="1"/>
        <v>0</v>
      </c>
      <c r="H21" s="9"/>
      <c r="K21" s="15" t="e">
        <f t="shared" si="2"/>
        <v>#DIV/0!</v>
      </c>
      <c r="L21" s="15" t="e">
        <f t="shared" si="0"/>
        <v>#DIV/0!</v>
      </c>
      <c r="M21" s="1">
        <f t="shared" si="4"/>
        <v>0</v>
      </c>
      <c r="N21" s="17"/>
      <c r="O21" s="16" t="e">
        <f t="shared" si="3"/>
        <v>#DIV/0!</v>
      </c>
    </row>
    <row r="22" spans="1:15" x14ac:dyDescent="0.25">
      <c r="A22" s="21">
        <v>41236</v>
      </c>
      <c r="D22" s="9"/>
      <c r="E22" s="10"/>
      <c r="F22" s="11"/>
      <c r="G22" s="14">
        <f t="shared" si="1"/>
        <v>0</v>
      </c>
      <c r="H22" s="9"/>
      <c r="K22" s="15" t="e">
        <f t="shared" si="2"/>
        <v>#DIV/0!</v>
      </c>
      <c r="L22" s="15" t="e">
        <f t="shared" si="0"/>
        <v>#DIV/0!</v>
      </c>
      <c r="M22" s="1">
        <f t="shared" si="4"/>
        <v>0</v>
      </c>
      <c r="N22" s="17"/>
      <c r="O22" s="16" t="e">
        <f t="shared" si="3"/>
        <v>#DIV/0!</v>
      </c>
    </row>
    <row r="23" spans="1:15" x14ac:dyDescent="0.25">
      <c r="A23" s="21">
        <v>41237</v>
      </c>
      <c r="D23" s="9"/>
      <c r="E23" s="10"/>
      <c r="F23" s="11"/>
      <c r="G23" s="14">
        <f t="shared" si="1"/>
        <v>0</v>
      </c>
      <c r="H23" s="9"/>
      <c r="K23" s="15" t="e">
        <f t="shared" si="2"/>
        <v>#DIV/0!</v>
      </c>
      <c r="L23" s="15" t="e">
        <f t="shared" si="0"/>
        <v>#DIV/0!</v>
      </c>
      <c r="M23" s="1">
        <f t="shared" si="4"/>
        <v>0</v>
      </c>
      <c r="N23" s="17"/>
      <c r="O23" s="16" t="e">
        <f t="shared" si="3"/>
        <v>#DIV/0!</v>
      </c>
    </row>
    <row r="24" spans="1:15" x14ac:dyDescent="0.25">
      <c r="A24" s="21">
        <v>41238</v>
      </c>
      <c r="D24" s="9"/>
      <c r="E24" s="10"/>
      <c r="F24" s="11"/>
      <c r="G24" s="14">
        <f t="shared" si="1"/>
        <v>0</v>
      </c>
      <c r="H24" s="9"/>
      <c r="K24" s="15" t="e">
        <f t="shared" si="2"/>
        <v>#DIV/0!</v>
      </c>
      <c r="L24" s="15" t="e">
        <f t="shared" si="0"/>
        <v>#DIV/0!</v>
      </c>
      <c r="M24" s="1">
        <f t="shared" si="4"/>
        <v>0</v>
      </c>
      <c r="N24" s="17"/>
      <c r="O24" s="16" t="e">
        <f t="shared" si="3"/>
        <v>#DIV/0!</v>
      </c>
    </row>
    <row r="28" spans="1:15" ht="15" customHeight="1" x14ac:dyDescent="3.5">
      <c r="K28" s="12"/>
    </row>
    <row r="30" spans="1:15" ht="15" customHeight="1" x14ac:dyDescent="3.5">
      <c r="J30" s="13"/>
    </row>
  </sheetData>
  <sheetProtection password="DDBA" sheet="1" objects="1" scenarios="1"/>
  <mergeCells count="11">
    <mergeCell ref="B9:C9"/>
    <mergeCell ref="E9:G9"/>
    <mergeCell ref="K9:M9"/>
    <mergeCell ref="A5:B5"/>
    <mergeCell ref="C5:D5"/>
    <mergeCell ref="A6:B6"/>
    <mergeCell ref="C6:E6"/>
    <mergeCell ref="H6:J6"/>
    <mergeCell ref="A7:B7"/>
    <mergeCell ref="C7:E7"/>
    <mergeCell ref="H7:J7"/>
  </mergeCells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 periood</vt:lpstr>
      <vt:lpstr>II periood</vt:lpstr>
      <vt:lpstr>III periood</vt:lpstr>
      <vt:lpstr>IV periood</vt:lpstr>
    </vt:vector>
  </TitlesOfParts>
  <Company>YSP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 Kütt</dc:creator>
  <cp:lastModifiedBy>Ülle Kikas</cp:lastModifiedBy>
  <cp:lastPrinted>2011-11-19T23:24:15Z</cp:lastPrinted>
  <dcterms:created xsi:type="dcterms:W3CDTF">2011-11-19T20:07:31Z</dcterms:created>
  <dcterms:modified xsi:type="dcterms:W3CDTF">2012-02-09T09:35:04Z</dcterms:modified>
</cp:coreProperties>
</file>